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8800" windowHeight="12330"/>
  </bookViews>
  <sheets>
    <sheet name="PONUDA" sheetId="30" r:id="rId1"/>
    <sheet name="C.I. - DOD. RAD. - ZID. RAD." sheetId="15" state="hidden" r:id="rId2"/>
    <sheet name="C.III. - DOD. RAD. - BRAV. RAD." sheetId="17" state="hidden" r:id="rId3"/>
  </sheets>
  <definedNames>
    <definedName name="_xlnm.Print_Area" localSheetId="0">PONUDA!$A$1:$F$109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30" l="1"/>
  <c r="F47" i="30" l="1"/>
  <c r="F46" i="30"/>
  <c r="F10" i="30" l="1"/>
  <c r="F11" i="30"/>
  <c r="F56" i="30" l="1"/>
  <c r="F66" i="30" l="1"/>
  <c r="D15" i="30" l="1"/>
  <c r="F15" i="30" s="1"/>
  <c r="D19" i="30"/>
  <c r="F19" i="30" s="1"/>
  <c r="F9" i="30"/>
  <c r="F21" i="30" l="1"/>
  <c r="F43" i="30" l="1"/>
  <c r="F80" i="30" l="1"/>
  <c r="B103" i="30" l="1"/>
  <c r="F92" i="30"/>
  <c r="F90" i="30"/>
  <c r="F94" i="30" s="1"/>
  <c r="F103" i="30" l="1"/>
  <c r="F42" i="30"/>
  <c r="F84" i="30" l="1"/>
  <c r="F31" i="30" l="1"/>
  <c r="F4" i="30" l="1"/>
  <c r="F35" i="30" l="1"/>
  <c r="F68" i="30" l="1"/>
  <c r="B102" i="30"/>
  <c r="B101" i="30"/>
  <c r="F82" i="30"/>
  <c r="F86" i="30" s="1"/>
  <c r="F74" i="30"/>
  <c r="F76" i="30" s="1"/>
  <c r="F102" i="30" l="1"/>
  <c r="F101" i="30"/>
  <c r="F33" i="30" l="1"/>
  <c r="B100" i="30" l="1"/>
  <c r="B99" i="30"/>
  <c r="B98" i="30"/>
  <c r="B97" i="30"/>
  <c r="F63" i="30"/>
  <c r="F70" i="30" s="1"/>
  <c r="F29" i="30"/>
  <c r="F27" i="30"/>
  <c r="F37" i="30" l="1"/>
  <c r="F54" i="30"/>
  <c r="F58" i="30" s="1"/>
  <c r="F13" i="30"/>
  <c r="F100" i="30" l="1"/>
  <c r="F8" i="30" l="1"/>
  <c r="F98" i="30" l="1"/>
  <c r="H18" i="17"/>
  <c r="J18" i="17"/>
  <c r="H20" i="17"/>
  <c r="J20" i="17" s="1"/>
  <c r="H29" i="15"/>
  <c r="J29" i="15" s="1"/>
  <c r="H27" i="15"/>
  <c r="J27" i="15" s="1"/>
  <c r="H25" i="15"/>
  <c r="J25" i="15" s="1"/>
  <c r="H23" i="15"/>
  <c r="J23" i="15" s="1"/>
  <c r="H21" i="15"/>
  <c r="J21" i="15" s="1"/>
  <c r="H17" i="15"/>
  <c r="J17" i="15" s="1"/>
  <c r="J59" i="15" l="1"/>
  <c r="K59" i="15" s="1"/>
  <c r="J59" i="17"/>
  <c r="K59" i="17" s="1"/>
  <c r="F99" i="30" l="1"/>
  <c r="F6" i="30"/>
  <c r="F23" i="30" s="1"/>
  <c r="F97" i="30" l="1"/>
  <c r="F104" i="30" s="1"/>
  <c r="E105" i="30" l="1"/>
  <c r="F105" i="30" s="1"/>
  <c r="F106" i="30" s="1"/>
  <c r="F107" i="30" l="1"/>
  <c r="F108" i="30" s="1"/>
</calcChain>
</file>

<file path=xl/sharedStrings.xml><?xml version="1.0" encoding="utf-8"?>
<sst xmlns="http://schemas.openxmlformats.org/spreadsheetml/2006/main" count="207" uniqueCount="104">
  <si>
    <t>GRAĐEVINA:</t>
  </si>
  <si>
    <t>Stranica</t>
  </si>
  <si>
    <t>OPIS RADOVA:</t>
  </si>
  <si>
    <t>Redni broj predračuna</t>
  </si>
  <si>
    <t>Jedinica mjere:</t>
  </si>
  <si>
    <t>Ukupna količina po predračunu:</t>
  </si>
  <si>
    <t>Jedinična cijena:</t>
  </si>
  <si>
    <t>Izvršena količina radova:</t>
  </si>
  <si>
    <t>mjesečno</t>
  </si>
  <si>
    <t>ukupno</t>
  </si>
  <si>
    <t>UKUPNO:</t>
  </si>
  <si>
    <t>Izvođač:</t>
  </si>
  <si>
    <t>Nadzorni inženjer:</t>
  </si>
  <si>
    <t>1.</t>
  </si>
  <si>
    <t>*</t>
  </si>
  <si>
    <t>=</t>
  </si>
  <si>
    <t>m2</t>
  </si>
  <si>
    <t>m1</t>
  </si>
  <si>
    <t>KROV</t>
  </si>
  <si>
    <t>STAMBENA ZGRADA, Vincenta iz Kastva 8 (FAZA: ENERGETSKA OBNOVA)</t>
  </si>
  <si>
    <t>DODATNI RADOVI - ZIDARSKI RADOVI</t>
  </si>
  <si>
    <t>Zidanje nadozida na ravnom krovu</t>
  </si>
  <si>
    <t>Zidanje porobetonom debljine 24 cm radi povećanja visine nadozida ravnog krova. U cijenu ulazi dobava materijala, zidanje, te transport materijala do mjesta ugradbe.</t>
  </si>
  <si>
    <t>KROVNA KUČICA</t>
  </si>
  <si>
    <t>KROV - RUKOHVAT</t>
  </si>
  <si>
    <t>DODATNI RADOVI - BRAVARSKI RADOVI</t>
  </si>
  <si>
    <t>Dobava, izrada i montaža ograde na ravnom prohodnom krovu K1</t>
  </si>
  <si>
    <t xml:space="preserve">Dobava, izrada i montaža ograde na ravnom prohodnom krovu (K1) od negrđajućeg čelika. Gornji horizontalni flah 5/50 mm postavljen je na visini 110 cm od kote gotovog opločenja ravnog prohodnog krova. Oslanja se na stupove izrađene od kvadratnih profila dimenzija 30 x 50 x 3mm. Stupovi se sidre za armirano betonski nadozid čeličnim papučicama sa vijcima. Međusobni razmak stupova iznosi 150-200 cm. Potrebno je izvesti uzemljenje. Ukupna duljina ograde iznosi 72 m. Obračun se vrši po metru dužnom. </t>
  </si>
  <si>
    <t>ST1</t>
  </si>
  <si>
    <t>ST2</t>
  </si>
  <si>
    <t>ST3</t>
  </si>
  <si>
    <t>ST4</t>
  </si>
  <si>
    <t>ST5</t>
  </si>
  <si>
    <t>m'</t>
  </si>
  <si>
    <t>ST6</t>
  </si>
  <si>
    <t>Jed. Mjere</t>
  </si>
  <si>
    <t>Količina</t>
  </si>
  <si>
    <t>Jed. Cijena</t>
  </si>
  <si>
    <t>Ukupno</t>
  </si>
  <si>
    <t>PRIPREMNI RADOVI UKUPNO:</t>
  </si>
  <si>
    <t>RUŠENJA I DEMONTAŽE</t>
  </si>
  <si>
    <t>RUŠENJA I DEMONTAŽE UKUPNO:</t>
  </si>
  <si>
    <t>FASADERSKI RADOVI</t>
  </si>
  <si>
    <t>FASADERSKI RADOVI UKUPNO:</t>
  </si>
  <si>
    <t>paušal</t>
  </si>
  <si>
    <t>LIMARSKI RADOVI</t>
  </si>
  <si>
    <t>LIMARSKI RADOVI UKUPNO:</t>
  </si>
  <si>
    <t>kom</t>
  </si>
  <si>
    <r>
      <t>m</t>
    </r>
    <r>
      <rPr>
        <vertAlign val="superscript"/>
        <sz val="10"/>
        <rFont val="Arial Narrow"/>
        <family val="2"/>
      </rPr>
      <t>2</t>
    </r>
  </si>
  <si>
    <t>REKAPITULACIJA:</t>
  </si>
  <si>
    <t>PRIPREMNI RADOVI</t>
  </si>
  <si>
    <t>Postava novih AL 0,7 mm limenih klupčica na svim prozorima.</t>
  </si>
  <si>
    <t>ZEMLJANJI RADOVI</t>
  </si>
  <si>
    <t>ZEMLJANJI RADOVI UKUPNO:</t>
  </si>
  <si>
    <t>OSTALI RADOVI</t>
  </si>
  <si>
    <t>OSTALI RADOVI UKUPNO:</t>
  </si>
  <si>
    <t>Višekratno čišćenje gradilišta u tijeku radova i odlaganje šute na gradilišni deponij, te na kraju kompletno čišćenje po završetku radova sa odlaganjem na gradilišni deponij, s pripremom za odvoz šute na gradski deponij.</t>
  </si>
  <si>
    <t>Postavljanje kontenjera, WC-a, postava zaštitne ograde i ostalih stvari potrebnih za nesmetan rad zaposlenika na gradilištu.</t>
  </si>
  <si>
    <t>Pregled fasade i priprema radova za postavljanje skele, sa organizacijom gradilišta, zauzimanje javne površine te uklanjanje raslinja i bilja oko zgrade za nesmetano postavljanje skele.</t>
  </si>
  <si>
    <t>Demontaža i nakon izvedbe fasade montaža rasvjetnih tijela sa senzorom na ulazima u zgradu</t>
  </si>
  <si>
    <t>RADOVI TRANSPORTA</t>
  </si>
  <si>
    <r>
      <t>m</t>
    </r>
    <r>
      <rPr>
        <vertAlign val="superscript"/>
        <sz val="10"/>
        <rFont val="Arial Narrow"/>
        <family val="2"/>
      </rPr>
      <t>3</t>
    </r>
  </si>
  <si>
    <t>Utovar i odvoz gore navedene šute, iz ST1, te njeno zbrinjavanje na gradski deponij.</t>
  </si>
  <si>
    <t>RADOVI TRANSPORTA UKUPNO:</t>
  </si>
  <si>
    <t>Zaštita stolarije tijekom radova (prije izvođenja završnog sloja i sl.) i  građ. Čišćenje prije primopredaje naručitelju</t>
  </si>
  <si>
    <t>Demontaža i privremeno uklanjanje postojećih tv antena, satelitskih antena, kablova, reklama, sušila za rublje, pločica kućnih brojeva i sl. na vanjskim zidovima. Obračun po komadu.</t>
  </si>
  <si>
    <r>
      <t>Obrada špaleta kod otvora većih od 5 m</t>
    </r>
    <r>
      <rPr>
        <sz val="10"/>
        <rFont val="Calibri"/>
        <family val="2"/>
        <charset val="238"/>
      </rPr>
      <t>²</t>
    </r>
  </si>
  <si>
    <t>Tunelska skela.</t>
  </si>
  <si>
    <r>
      <t>m</t>
    </r>
    <r>
      <rPr>
        <vertAlign val="superscript"/>
        <sz val="10"/>
        <rFont val="Arial Narrow"/>
        <family val="2"/>
        <charset val="238"/>
      </rPr>
      <t>2</t>
    </r>
  </si>
  <si>
    <t>UKUPNO FASADA:</t>
  </si>
  <si>
    <t>Lođa velika</t>
  </si>
  <si>
    <t>Lođa mala</t>
  </si>
  <si>
    <t>sat</t>
  </si>
  <si>
    <t>Postava novih AL 0,7 mm limenih poklopnica na balkonima/lođama.</t>
  </si>
  <si>
    <t>ST7</t>
  </si>
  <si>
    <t xml:space="preserve">Eventualni razni sitni popravci, za vrijeme pripreme i tijekom izvedbe fasade. Režijski sat - KV. </t>
  </si>
  <si>
    <t>PDV 25%</t>
  </si>
  <si>
    <t>SVEUKUPNO:</t>
  </si>
  <si>
    <t>5% za nepredviđene troškove.</t>
  </si>
  <si>
    <t>RŠ od 20 do 30</t>
  </si>
  <si>
    <t>Demontaža postojećeg krovnog parapetnog lima . U stavku uključiti sav potreban rad i materijal. Obračun po m'.</t>
  </si>
  <si>
    <t>Nakon završetka svih radova popravak zelene površine, dovoz humusa i izravnavanje zelene površine sa uređivanjem (zasijavanjem) trave i ravnanjem do bet.(asval.) opločnika.</t>
  </si>
  <si>
    <t>kom.</t>
  </si>
  <si>
    <t>Juteno platno za zaštitu skele</t>
  </si>
  <si>
    <t>Dovoz, montaža, demontaža i odvoz fasadne skele sa jutenim pokrovom.</t>
  </si>
  <si>
    <t>Skelska dizalica do 70 m visine  i dizanje tereta do 200 kg tereta</t>
  </si>
  <si>
    <t>Pročelja</t>
  </si>
  <si>
    <t>Izrada fasade se u potpunosti izvodi prema uputama proizvođača materijala. Postava kutnih profila s mrežicom na sve vanjske kuteve, zatim gletanje PVC armaturne mrežice u fasadno ljepilo. Nakon toga se fasada pregletava još jedanput spomenutim ljepilom te ostavlja sušiti 5-7 dana.</t>
  </si>
  <si>
    <t>Na kraju se fasadna pročelja premazuju paropropusnim vodonepropusnim prajmerom MIG-ESP, te se zatim stavlja tekuće pluto za zidne i podne površine. Ton završnog sloja u boji prema izboru investitora.</t>
  </si>
  <si>
    <t>Priprema podloge za izvedbu   - ručno skidanje-struganje i štemanje većih pukotina stare, poskočene, nabubrile žbuke sa stubova i pročelja fasade  sa otoprašivanjem cca - procjena 5 %.</t>
  </si>
  <si>
    <t>Dobava materijala i impregniranje površina prije gletanja fasad. mrežice i nanosa ljepila. Sve površine se nakon čiščenja impregniraju imregnacijskim premazom prije samog gletanja.</t>
  </si>
  <si>
    <t>Demontaža jednog djela limenih klupčica na pozicijama prozora stubišta i stanova koje će morati biti demontirane zbog debljine nanosa. U stavku uključiti sav potreba rad, sav transport, utovar na vozilo, te prijevoz i iskrcaj do gradske deponije predviđene za prohvat takve vrtse otpadnog materijala, uključivo i sva davanja na deponiji. Obračun po m'.</t>
  </si>
  <si>
    <t>ST8</t>
  </si>
  <si>
    <t>Sanacija brušenjem i premazivanjem antikorozivom zatim dvokratno ličenje u bjelu boju odvoda za vodu (pišači) sa lođa.</t>
  </si>
  <si>
    <t>ST%</t>
  </si>
  <si>
    <t>Izvedba  izravnavanja podloge u padu  ljepilom zatim postava hidroizolacijskog sloja sa gletanjem po već izravnatom dijelu (ispod limenih klupčica) u razvijenoj širini  do 30cm.</t>
  </si>
  <si>
    <t>Izvedba vertilkalaod poc. bojanog lima 0,50 mm za odvodnju kondezata klima na sjevernom i južnom pročelju. Predviđeni iznos vertikala je 6 komada.</t>
  </si>
  <si>
    <t>Otprašivanje i vlaženje svih struganih djelova i oštemanih djelova pročelja fasade  te njihovo impregniranje.</t>
  </si>
  <si>
    <t>Izravnavanje već otučenih dijelova fasade i nosivih stubova: navlačenje repar. morta sa sanaciju u ravnini postojeće stare čvrste žbuke kako bi se pripremila podloga za gletanje fasade.</t>
  </si>
  <si>
    <r>
      <t xml:space="preserve">Demontaža i ponovna montaža split rashladnih uređaja na pročelju zgrade. Stavkom je obuhvaćeno provjeravanje ispravnosti uređaja prije demontaže, sigurno prikupljanje radne tvari (plina), demontaža ovjesnih elemenata (sa pohranom kod vlasnika) te ponovno postavljanje vanjske jedinice . Montaža se sastoji od postave vanjske jedinice na stare koji se sidreni u nosivi dio zida, zatim vraćanje postojećeg plina koji je bio u klimi te isprobavanje ispravnosti uređaja nakon montaže. Obračun po komadu. </t>
    </r>
    <r>
      <rPr>
        <b/>
        <sz val="10"/>
        <color theme="1"/>
        <rFont val="Arial Narrow"/>
        <family val="2"/>
        <charset val="238"/>
      </rPr>
      <t xml:space="preserve">Napomena: </t>
    </r>
    <r>
      <rPr>
        <sz val="10"/>
        <color theme="1"/>
        <rFont val="Arial Narrow"/>
        <family val="2"/>
        <charset val="238"/>
      </rPr>
      <t>Nadopuna plina nije predmet ove stavke!</t>
    </r>
  </si>
  <si>
    <t>Eventualna izmjena  krovnog lima poc. bojani 0,55  zbog dotrajalosti (korodiranja)- r.š. do 35 cm.</t>
  </si>
  <si>
    <r>
      <t xml:space="preserve">Izrada fasade u lođama se u potpunosti izvodi prema uputama proizvođača materijala. Postava kutnih profila s mrežicom na sve vanjske kuteve, zatim gletanje PVC armaturne mrežice u fasadno ljepilo. Nakon toga se fasada pregletava još jedanput spomenutim ljepilom te ostavlja sušiti 5-7 dana. Na kraju se fasadna pročelja premazuju paropropusnim vodonepropusnim prajmerom MIG-EPS, te se zatim stavlja tekuće pluto za zidne i  površine. Ton završnog sloja u boji prema izboru investitora prema pluto ton karti </t>
    </r>
    <r>
      <rPr>
        <b/>
        <sz val="10"/>
        <rFont val="Arial Narrow"/>
        <family val="2"/>
        <charset val="238"/>
      </rPr>
      <t>NAPOMENA: Uređenje lođe plaća vlasnik stana.</t>
    </r>
  </si>
  <si>
    <t>UKUPNO FASADA + NEPREDVIĐENI TROŠKOVI:</t>
  </si>
  <si>
    <t>Sanacija vidljivih djelova armature (želježnih šipki i sl.) premazivanje antikorozivnim premazom zatim premazivanje temeljnim naličjem za zaštitu od korozije, paušalna procjena.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</si>
</sst>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n&quot;_-;\-* #,##0.00\ &quot;kn&quot;_-;_-* &quot;-&quot;??\ &quot;kn&quot;_-;_-@_-"/>
    <numFmt numFmtId="43" formatCode="_-* #,##0.00\ _k_n_-;\-* #,##0.00\ _k_n_-;_-* &quot;-&quot;??\ _k_n_-;_-@_-"/>
    <numFmt numFmtId="164" formatCode="#,##0.00\ &quot;kn&quot;"/>
    <numFmt numFmtId="165" formatCode="0.0"/>
    <numFmt numFmtId="166" formatCode="_-* #,##0.00\ _k_n_-;\-* #,##0.00\ _k_n_-;_-* \-??\ _k_n_-;_-@_-"/>
  </numFmts>
  <fonts count="3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u/>
      <sz val="11"/>
      <name val="Calibri"/>
      <family val="2"/>
      <charset val="238"/>
      <scheme val="minor"/>
    </font>
    <font>
      <sz val="11"/>
      <color rgb="FFFF0000"/>
      <name val="Calibri"/>
      <family val="2"/>
      <charset val="238"/>
      <scheme val="minor"/>
    </font>
    <font>
      <b/>
      <sz val="11"/>
      <color theme="1"/>
      <name val="Calibri"/>
      <family val="2"/>
      <scheme val="minor"/>
    </font>
    <font>
      <b/>
      <sz val="11"/>
      <color rgb="FF000000"/>
      <name val="Calibri"/>
      <family val="2"/>
      <scheme val="minor"/>
    </font>
    <font>
      <b/>
      <u/>
      <sz val="11"/>
      <name val="Calibri"/>
      <family val="2"/>
      <charset val="238"/>
      <scheme val="minor"/>
    </font>
    <font>
      <sz val="11"/>
      <color rgb="FF000000"/>
      <name val="Calibri"/>
      <family val="2"/>
      <scheme val="minor"/>
    </font>
    <font>
      <b/>
      <u/>
      <sz val="11"/>
      <name val="Calibri"/>
      <family val="2"/>
      <scheme val="minor"/>
    </font>
    <font>
      <b/>
      <sz val="11"/>
      <color rgb="FFFF0000"/>
      <name val="Calibri"/>
      <family val="2"/>
      <scheme val="minor"/>
    </font>
    <font>
      <sz val="10"/>
      <name val="Arial"/>
      <family val="2"/>
    </font>
    <font>
      <sz val="11"/>
      <color rgb="FF000000"/>
      <name val="Calibri"/>
      <family val="2"/>
    </font>
    <font>
      <sz val="10"/>
      <name val="Arial Narrow"/>
      <family val="2"/>
    </font>
    <font>
      <sz val="10"/>
      <color theme="1"/>
      <name val="Arial Narrow"/>
      <family val="2"/>
    </font>
    <font>
      <b/>
      <sz val="10"/>
      <color theme="1"/>
      <name val="Arial Narrow"/>
      <family val="2"/>
    </font>
    <font>
      <b/>
      <u/>
      <sz val="11"/>
      <name val="Arial Narrow"/>
      <family val="2"/>
    </font>
    <font>
      <vertAlign val="superscript"/>
      <sz val="10"/>
      <name val="Arial Narrow"/>
      <family val="2"/>
    </font>
    <font>
      <b/>
      <sz val="10"/>
      <name val="Arial Narrow"/>
      <family val="2"/>
    </font>
    <font>
      <b/>
      <sz val="11"/>
      <color theme="1"/>
      <name val="Arial Narrow"/>
      <family val="2"/>
    </font>
    <font>
      <b/>
      <sz val="12"/>
      <name val="Arial Narrow"/>
      <family val="2"/>
    </font>
    <font>
      <b/>
      <sz val="10"/>
      <name val="Arial Narrow"/>
      <family val="2"/>
      <charset val="238"/>
    </font>
    <font>
      <sz val="10"/>
      <name val="Arial Narrow"/>
      <family val="2"/>
      <charset val="238"/>
    </font>
    <font>
      <sz val="10"/>
      <name val="ISOCPEUR"/>
      <family val="2"/>
    </font>
    <font>
      <sz val="10"/>
      <name val="Calibri"/>
      <family val="2"/>
      <charset val="238"/>
    </font>
    <font>
      <sz val="10"/>
      <color theme="1"/>
      <name val="Arial Narrow"/>
      <family val="2"/>
      <charset val="238"/>
    </font>
    <font>
      <vertAlign val="superscript"/>
      <sz val="10"/>
      <name val="Arial Narrow"/>
      <family val="2"/>
      <charset val="238"/>
    </font>
    <font>
      <sz val="11"/>
      <color theme="1"/>
      <name val="Arial Narrow"/>
      <family val="2"/>
      <charset val="238"/>
    </font>
    <font>
      <b/>
      <sz val="10"/>
      <color theme="1"/>
      <name val="Arial Narrow"/>
      <family val="2"/>
      <charset val="238"/>
    </font>
    <font>
      <sz val="11"/>
      <color rgb="FFFFFF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14" fillId="0" borderId="0"/>
    <xf numFmtId="0" fontId="13" fillId="0" borderId="0"/>
    <xf numFmtId="166" fontId="25" fillId="0" borderId="0" applyBorder="0" applyProtection="0"/>
    <xf numFmtId="0" fontId="1" fillId="0" borderId="0"/>
  </cellStyleXfs>
  <cellXfs count="167">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left" vertical="center"/>
    </xf>
    <xf numFmtId="0" fontId="0" fillId="0" borderId="3" xfId="0" applyBorder="1"/>
    <xf numFmtId="0" fontId="2" fillId="0" borderId="3" xfId="0" applyFont="1" applyBorder="1" applyAlignment="1">
      <alignment horizontal="left" vertical="center"/>
    </xf>
    <xf numFmtId="0" fontId="0" fillId="0" borderId="4" xfId="0" applyBorder="1"/>
    <xf numFmtId="0" fontId="0" fillId="0" borderId="5" xfId="0" applyBorder="1"/>
    <xf numFmtId="0" fontId="0" fillId="0" borderId="7" xfId="0" applyBorder="1"/>
    <xf numFmtId="0" fontId="0" fillId="0" borderId="0" xfId="0" applyBorder="1"/>
    <xf numFmtId="0" fontId="0" fillId="0" borderId="4" xfId="0" applyBorder="1" applyAlignment="1">
      <alignment horizontal="right" vertical="center"/>
    </xf>
    <xf numFmtId="0" fontId="0" fillId="0" borderId="11" xfId="0" applyBorder="1"/>
    <xf numFmtId="0" fontId="3" fillId="0" borderId="5" xfId="0" applyFont="1" applyBorder="1"/>
    <xf numFmtId="0" fontId="3" fillId="0" borderId="0" xfId="0" applyFont="1" applyBorder="1"/>
    <xf numFmtId="2" fontId="3" fillId="0" borderId="0" xfId="0" applyNumberFormat="1" applyFont="1" applyBorder="1" applyAlignment="1">
      <alignment horizontal="center" vertical="center"/>
    </xf>
    <xf numFmtId="0" fontId="3" fillId="0" borderId="0" xfId="0" applyFont="1" applyBorder="1" applyAlignment="1">
      <alignment horizontal="center" vertical="center"/>
    </xf>
    <xf numFmtId="9" fontId="3" fillId="0" borderId="0" xfId="1" applyFont="1" applyBorder="1" applyAlignment="1">
      <alignment horizontal="center" vertical="center"/>
    </xf>
    <xf numFmtId="2" fontId="0" fillId="0" borderId="11" xfId="0" applyNumberFormat="1" applyBorder="1" applyAlignment="1">
      <alignment horizontal="center" vertical="center"/>
    </xf>
    <xf numFmtId="2" fontId="2" fillId="0" borderId="11" xfId="0" applyNumberFormat="1" applyFont="1" applyBorder="1" applyAlignment="1">
      <alignment horizontal="center" vertical="center"/>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8" xfId="0" applyBorder="1" applyAlignment="1">
      <alignment horizontal="right" vertical="center"/>
    </xf>
    <xf numFmtId="0" fontId="0" fillId="0" borderId="10" xfId="0" applyBorder="1"/>
    <xf numFmtId="2" fontId="2" fillId="0" borderId="10" xfId="0" applyNumberFormat="1" applyFont="1" applyBorder="1" applyAlignment="1">
      <alignment horizontal="center" vertical="center"/>
    </xf>
    <xf numFmtId="2" fontId="3" fillId="0" borderId="0" xfId="0" applyNumberFormat="1" applyFont="1" applyBorder="1" applyAlignment="1">
      <alignment horizontal="left" vertical="center"/>
    </xf>
    <xf numFmtId="2" fontId="5" fillId="0" borderId="0" xfId="0" applyNumberFormat="1" applyFont="1" applyBorder="1" applyAlignment="1">
      <alignment horizontal="left" vertical="center"/>
    </xf>
    <xf numFmtId="0" fontId="0" fillId="0" borderId="0" xfId="0" applyBorder="1" applyAlignment="1">
      <alignment horizontal="lef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2" fontId="6" fillId="0" borderId="11" xfId="0" applyNumberFormat="1" applyFont="1" applyBorder="1" applyAlignment="1">
      <alignment horizontal="center" vertical="center"/>
    </xf>
    <xf numFmtId="2" fontId="2"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6" fillId="0" borderId="0" xfId="0" applyFont="1" applyBorder="1"/>
    <xf numFmtId="49" fontId="0" fillId="0" borderId="5" xfId="0" applyNumberFormat="1" applyBorder="1" applyAlignment="1">
      <alignment horizontal="center" vertical="center"/>
    </xf>
    <xf numFmtId="0" fontId="9" fillId="0" borderId="0" xfId="0" applyFont="1" applyBorder="1" applyAlignment="1">
      <alignment horizontal="left" vertical="center"/>
    </xf>
    <xf numFmtId="9" fontId="6" fillId="0" borderId="0" xfId="1" applyFont="1" applyBorder="1" applyAlignment="1">
      <alignment horizontal="center" vertical="center"/>
    </xf>
    <xf numFmtId="0" fontId="7" fillId="0" borderId="5" xfId="0" applyFont="1" applyBorder="1" applyAlignment="1">
      <alignment horizontal="center" vertical="center"/>
    </xf>
    <xf numFmtId="0" fontId="4" fillId="0" borderId="5" xfId="0" applyFont="1" applyBorder="1" applyAlignment="1">
      <alignment horizontal="center" vertical="center"/>
    </xf>
    <xf numFmtId="2" fontId="11" fillId="0" borderId="0" xfId="0" applyNumberFormat="1" applyFont="1" applyBorder="1" applyAlignment="1">
      <alignment horizontal="left" vertical="center"/>
    </xf>
    <xf numFmtId="0" fontId="9" fillId="0" borderId="0" xfId="0" applyFont="1" applyBorder="1" applyAlignment="1">
      <alignment vertical="center" wrapText="1"/>
    </xf>
    <xf numFmtId="0" fontId="12" fillId="0" borderId="5" xfId="0" applyFont="1" applyBorder="1" applyAlignment="1">
      <alignment horizontal="center" vertical="center"/>
    </xf>
    <xf numFmtId="0" fontId="16" fillId="0" borderId="0" xfId="0" applyFont="1" applyBorder="1" applyAlignment="1">
      <alignment horizontal="left" vertical="top"/>
    </xf>
    <xf numFmtId="0" fontId="16" fillId="0" borderId="0" xfId="0" applyFont="1" applyBorder="1" applyAlignment="1">
      <alignment horizontal="center"/>
    </xf>
    <xf numFmtId="49" fontId="18" fillId="0" borderId="0" xfId="0" applyNumberFormat="1" applyFont="1" applyAlignment="1" applyProtection="1">
      <alignment horizontal="left" vertical="center"/>
    </xf>
    <xf numFmtId="0" fontId="16" fillId="0" borderId="0" xfId="0" applyFont="1" applyAlignment="1">
      <alignment horizontal="left" vertical="top"/>
    </xf>
    <xf numFmtId="0" fontId="16" fillId="0" borderId="0" xfId="0" applyFont="1" applyAlignment="1">
      <alignment horizontal="center"/>
    </xf>
    <xf numFmtId="43" fontId="16" fillId="0" borderId="0" xfId="2" applyFont="1"/>
    <xf numFmtId="43" fontId="16" fillId="0" borderId="0" xfId="2" applyFont="1" applyAlignment="1">
      <alignment horizontal="center"/>
    </xf>
    <xf numFmtId="0" fontId="16" fillId="2" borderId="12" xfId="0" applyFont="1" applyFill="1" applyBorder="1" applyAlignment="1">
      <alignment horizontal="left" vertical="top"/>
    </xf>
    <xf numFmtId="0" fontId="17" fillId="2" borderId="12" xfId="0" applyFont="1" applyFill="1" applyBorder="1" applyAlignment="1">
      <alignment horizontal="left" vertical="center" wrapText="1"/>
    </xf>
    <xf numFmtId="0" fontId="16" fillId="2" borderId="12" xfId="0" applyFont="1" applyFill="1" applyBorder="1" applyAlignment="1">
      <alignment horizontal="center"/>
    </xf>
    <xf numFmtId="43" fontId="16" fillId="2" borderId="12" xfId="2" applyFont="1" applyFill="1" applyBorder="1"/>
    <xf numFmtId="43" fontId="16" fillId="2" borderId="12" xfId="2" applyFont="1" applyFill="1" applyBorder="1" applyAlignment="1">
      <alignment horizontal="center"/>
    </xf>
    <xf numFmtId="164" fontId="15" fillId="0" borderId="0" xfId="0" applyNumberFormat="1" applyFont="1" applyBorder="1" applyAlignment="1" applyProtection="1">
      <alignment horizontal="right" vertical="center"/>
    </xf>
    <xf numFmtId="0" fontId="16" fillId="0" borderId="0" xfId="0" applyFont="1" applyAlignment="1">
      <alignment horizontal="center" vertical="top"/>
    </xf>
    <xf numFmtId="0" fontId="16" fillId="0" borderId="0" xfId="0" applyFont="1" applyAlignment="1">
      <alignment vertical="top" wrapText="1"/>
    </xf>
    <xf numFmtId="0" fontId="15" fillId="0" borderId="0" xfId="0" applyFont="1" applyBorder="1" applyAlignment="1" applyProtection="1">
      <alignment horizontal="center"/>
    </xf>
    <xf numFmtId="4" fontId="15" fillId="0" borderId="0" xfId="2" applyNumberFormat="1" applyFont="1" applyBorder="1" applyAlignment="1" applyProtection="1">
      <alignment horizontal="center"/>
    </xf>
    <xf numFmtId="4" fontId="15" fillId="0" borderId="0" xfId="0" applyNumberFormat="1" applyFont="1" applyFill="1" applyBorder="1" applyAlignment="1" applyProtection="1">
      <alignment horizontal="center"/>
    </xf>
    <xf numFmtId="164" fontId="15" fillId="0" borderId="0" xfId="0" applyNumberFormat="1" applyFont="1" applyBorder="1" applyAlignment="1" applyProtection="1">
      <alignment horizontal="right"/>
    </xf>
    <xf numFmtId="0" fontId="17" fillId="2" borderId="12" xfId="0" applyFont="1" applyFill="1" applyBorder="1" applyAlignment="1">
      <alignment horizontal="left" vertical="center"/>
    </xf>
    <xf numFmtId="0" fontId="16" fillId="0" borderId="0" xfId="0" applyFont="1" applyFill="1" applyBorder="1" applyAlignment="1">
      <alignment horizontal="left" vertical="top"/>
    </xf>
    <xf numFmtId="0" fontId="17" fillId="0" borderId="0" xfId="0" applyFont="1" applyFill="1" applyBorder="1" applyAlignment="1">
      <alignment horizontal="left" vertical="center"/>
    </xf>
    <xf numFmtId="0" fontId="16" fillId="0" borderId="0" xfId="0" applyFont="1" applyFill="1" applyBorder="1" applyAlignment="1">
      <alignment horizontal="center"/>
    </xf>
    <xf numFmtId="43" fontId="16" fillId="0" borderId="0" xfId="2" applyFont="1" applyFill="1" applyBorder="1"/>
    <xf numFmtId="43" fontId="16" fillId="0" borderId="0" xfId="2" applyFont="1" applyFill="1" applyBorder="1" applyAlignment="1">
      <alignment horizontal="center"/>
    </xf>
    <xf numFmtId="164" fontId="17" fillId="0" borderId="0" xfId="2" applyNumberFormat="1" applyFont="1" applyFill="1" applyBorder="1" applyAlignment="1">
      <alignment horizontal="center"/>
    </xf>
    <xf numFmtId="0" fontId="15" fillId="0" borderId="0" xfId="0" applyFont="1" applyBorder="1" applyAlignment="1" applyProtection="1">
      <alignment horizontal="center" vertical="center"/>
    </xf>
    <xf numFmtId="4" fontId="15" fillId="0" borderId="0" xfId="2" applyNumberFormat="1" applyFont="1" applyBorder="1" applyAlignment="1" applyProtection="1">
      <alignment horizontal="center" vertical="center"/>
    </xf>
    <xf numFmtId="4" fontId="15" fillId="0" borderId="0" xfId="0" applyNumberFormat="1" applyFont="1" applyFill="1" applyBorder="1" applyAlignment="1" applyProtection="1">
      <alignment horizontal="center" vertical="center"/>
    </xf>
    <xf numFmtId="4" fontId="15" fillId="0" borderId="0" xfId="2" applyNumberFormat="1" applyFont="1" applyFill="1" applyBorder="1" applyAlignment="1" applyProtection="1">
      <alignment horizontal="center"/>
    </xf>
    <xf numFmtId="0" fontId="20" fillId="2" borderId="12" xfId="3" applyFont="1" applyFill="1" applyBorder="1" applyAlignment="1">
      <alignment horizontal="center" vertical="top"/>
    </xf>
    <xf numFmtId="0" fontId="20" fillId="2" borderId="12" xfId="3" applyFont="1" applyFill="1" applyBorder="1" applyAlignment="1">
      <alignment vertical="center"/>
    </xf>
    <xf numFmtId="0" fontId="15" fillId="2" borderId="12" xfId="3" applyFont="1" applyFill="1" applyBorder="1" applyAlignment="1">
      <alignment horizontal="center" vertical="top"/>
    </xf>
    <xf numFmtId="165" fontId="15" fillId="2" borderId="12" xfId="3" applyNumberFormat="1" applyFont="1" applyFill="1" applyBorder="1" applyAlignment="1">
      <alignment vertical="top"/>
    </xf>
    <xf numFmtId="4" fontId="15" fillId="2" borderId="12" xfId="3" applyNumberFormat="1" applyFont="1" applyFill="1" applyBorder="1" applyAlignment="1">
      <alignment vertical="top"/>
    </xf>
    <xf numFmtId="164" fontId="20" fillId="2" borderId="12" xfId="3" applyNumberFormat="1" applyFont="1" applyFill="1" applyBorder="1" applyAlignment="1">
      <alignment vertical="top"/>
    </xf>
    <xf numFmtId="0" fontId="20" fillId="0" borderId="0" xfId="3" applyFont="1" applyFill="1" applyBorder="1" applyAlignment="1">
      <alignment horizontal="center" vertical="top"/>
    </xf>
    <xf numFmtId="0" fontId="20" fillId="0" borderId="0" xfId="3" applyFont="1" applyFill="1" applyBorder="1" applyAlignment="1">
      <alignment vertical="center"/>
    </xf>
    <xf numFmtId="0" fontId="15" fillId="0" borderId="0" xfId="3" applyFont="1" applyFill="1" applyBorder="1" applyAlignment="1">
      <alignment horizontal="center" vertical="top"/>
    </xf>
    <xf numFmtId="165" fontId="15" fillId="0" borderId="0" xfId="3" applyNumberFormat="1" applyFont="1" applyFill="1" applyBorder="1" applyAlignment="1">
      <alignment vertical="top"/>
    </xf>
    <xf numFmtId="4" fontId="15" fillId="0" borderId="0" xfId="3" applyNumberFormat="1" applyFont="1" applyFill="1" applyBorder="1" applyAlignment="1">
      <alignment vertical="top"/>
    </xf>
    <xf numFmtId="164" fontId="20" fillId="0" borderId="0" xfId="3" applyNumberFormat="1" applyFont="1" applyFill="1" applyBorder="1" applyAlignment="1">
      <alignment vertical="top"/>
    </xf>
    <xf numFmtId="0" fontId="15" fillId="0" borderId="0" xfId="3" applyFont="1" applyAlignment="1">
      <alignment horizontal="left" vertical="top" wrapText="1"/>
    </xf>
    <xf numFmtId="4" fontId="15" fillId="0" borderId="0" xfId="3" applyNumberFormat="1" applyFont="1" applyAlignment="1">
      <alignment horizontal="center"/>
    </xf>
    <xf numFmtId="0" fontId="15" fillId="0" borderId="0" xfId="4" applyFont="1" applyFill="1" applyAlignment="1">
      <alignment horizontal="center"/>
    </xf>
    <xf numFmtId="0" fontId="17" fillId="0" borderId="0" xfId="0" applyFont="1" applyAlignment="1">
      <alignment horizontal="right" vertical="top" wrapText="1"/>
    </xf>
    <xf numFmtId="43" fontId="17" fillId="0" borderId="0" xfId="2" applyFont="1" applyAlignment="1">
      <alignment horizontal="center"/>
    </xf>
    <xf numFmtId="0" fontId="15" fillId="0" borderId="0" xfId="3" applyFont="1" applyFill="1" applyBorder="1" applyAlignment="1">
      <alignment vertical="center"/>
    </xf>
    <xf numFmtId="0" fontId="15" fillId="0" borderId="0" xfId="3" applyFont="1" applyAlignment="1">
      <alignment horizontal="right" vertical="top" wrapText="1"/>
    </xf>
    <xf numFmtId="0" fontId="20" fillId="2" borderId="0" xfId="3" applyFont="1" applyFill="1" applyBorder="1" applyAlignment="1">
      <alignment horizontal="center" vertical="top"/>
    </xf>
    <xf numFmtId="0" fontId="15" fillId="2" borderId="0" xfId="3" applyFont="1" applyFill="1" applyBorder="1" applyAlignment="1">
      <alignment horizontal="center" vertical="top"/>
    </xf>
    <xf numFmtId="165" fontId="15" fillId="2" borderId="0" xfId="3" applyNumberFormat="1" applyFont="1" applyFill="1" applyBorder="1" applyAlignment="1">
      <alignment vertical="top"/>
    </xf>
    <xf numFmtId="4" fontId="15" fillId="2" borderId="0" xfId="3" applyNumberFormat="1" applyFont="1" applyFill="1" applyBorder="1" applyAlignment="1">
      <alignment vertical="top"/>
    </xf>
    <xf numFmtId="164" fontId="20" fillId="2" borderId="0" xfId="3" applyNumberFormat="1" applyFont="1" applyFill="1" applyBorder="1" applyAlignment="1">
      <alignment vertical="top"/>
    </xf>
    <xf numFmtId="164" fontId="20" fillId="0" borderId="0" xfId="3" applyNumberFormat="1" applyFont="1" applyFill="1" applyBorder="1" applyAlignment="1">
      <alignment vertical="center"/>
    </xf>
    <xf numFmtId="43" fontId="16" fillId="0" borderId="0" xfId="2" applyFont="1" applyBorder="1" applyAlignment="1">
      <alignment horizontal="center"/>
    </xf>
    <xf numFmtId="43" fontId="16" fillId="0" borderId="0" xfId="2" applyFont="1" applyBorder="1"/>
    <xf numFmtId="0" fontId="16" fillId="2" borderId="0" xfId="0" applyFont="1" applyFill="1" applyBorder="1" applyAlignment="1">
      <alignment horizontal="left" vertical="top"/>
    </xf>
    <xf numFmtId="0" fontId="0" fillId="2" borderId="0" xfId="0" applyFill="1"/>
    <xf numFmtId="164" fontId="17" fillId="2" borderId="0" xfId="0" applyNumberFormat="1" applyFont="1" applyFill="1" applyBorder="1" applyAlignment="1"/>
    <xf numFmtId="43" fontId="16" fillId="2" borderId="0" xfId="2" applyFont="1" applyFill="1" applyAlignment="1">
      <alignment horizontal="center"/>
    </xf>
    <xf numFmtId="0" fontId="22" fillId="2" borderId="0" xfId="3" applyFont="1" applyFill="1" applyBorder="1" applyAlignment="1">
      <alignment vertical="center"/>
    </xf>
    <xf numFmtId="44" fontId="15" fillId="0" borderId="0" xfId="3" applyNumberFormat="1" applyFont="1" applyFill="1" applyBorder="1" applyAlignment="1">
      <alignment vertical="center"/>
    </xf>
    <xf numFmtId="43" fontId="16" fillId="2" borderId="12" xfId="2" applyFont="1" applyFill="1" applyBorder="1" applyAlignment="1">
      <alignment horizontal="center" vertical="center"/>
    </xf>
    <xf numFmtId="0" fontId="16" fillId="2" borderId="12" xfId="0" applyFont="1" applyFill="1" applyBorder="1" applyAlignment="1">
      <alignment horizontal="center" vertical="center"/>
    </xf>
    <xf numFmtId="164" fontId="15" fillId="0" borderId="0" xfId="3" applyNumberFormat="1" applyFont="1" applyFill="1" applyBorder="1" applyAlignment="1">
      <alignment vertical="center"/>
    </xf>
    <xf numFmtId="0" fontId="15" fillId="0" borderId="0" xfId="3" applyFont="1" applyAlignment="1">
      <alignment horizontal="right" vertical="center" wrapText="1"/>
    </xf>
    <xf numFmtId="4" fontId="0" fillId="0" borderId="0" xfId="0" applyNumberFormat="1"/>
    <xf numFmtId="0" fontId="16" fillId="0" borderId="0" xfId="0" applyFont="1" applyAlignment="1">
      <alignment horizontal="left" vertical="center"/>
    </xf>
    <xf numFmtId="0" fontId="27" fillId="0" borderId="0" xfId="0" applyFont="1" applyAlignment="1">
      <alignment horizontal="center" vertical="top"/>
    </xf>
    <xf numFmtId="0" fontId="24" fillId="0" borderId="0" xfId="3" applyFont="1" applyAlignment="1">
      <alignment horizontal="right" vertical="center" wrapText="1"/>
    </xf>
    <xf numFmtId="0" fontId="24" fillId="0" borderId="0" xfId="0" applyFont="1" applyBorder="1" applyAlignment="1" applyProtection="1">
      <alignment horizontal="center"/>
    </xf>
    <xf numFmtId="4" fontId="24" fillId="0" borderId="0" xfId="2" applyNumberFormat="1" applyFont="1" applyFill="1" applyBorder="1" applyAlignment="1" applyProtection="1">
      <alignment horizontal="center"/>
    </xf>
    <xf numFmtId="4" fontId="24" fillId="0" borderId="0" xfId="3" applyNumberFormat="1" applyFont="1" applyAlignment="1">
      <alignment horizontal="center"/>
    </xf>
    <xf numFmtId="164" fontId="24" fillId="0" borderId="0" xfId="0" applyNumberFormat="1" applyFont="1" applyBorder="1" applyAlignment="1" applyProtection="1">
      <alignment horizontal="right"/>
    </xf>
    <xf numFmtId="0" fontId="29" fillId="0" borderId="0" xfId="0" applyFont="1"/>
    <xf numFmtId="164" fontId="21" fillId="2" borderId="0" xfId="0" applyNumberFormat="1" applyFont="1" applyFill="1" applyBorder="1" applyAlignment="1">
      <alignment horizontal="right" vertical="center"/>
    </xf>
    <xf numFmtId="164" fontId="20" fillId="2" borderId="12" xfId="3" applyNumberFormat="1" applyFont="1" applyFill="1" applyBorder="1" applyAlignment="1">
      <alignment vertical="center"/>
    </xf>
    <xf numFmtId="0" fontId="6" fillId="0" borderId="0" xfId="0" applyFont="1"/>
    <xf numFmtId="0" fontId="16" fillId="0" borderId="0" xfId="0" applyFont="1" applyBorder="1" applyAlignment="1">
      <alignment horizontal="left" vertical="center" wrapText="1"/>
    </xf>
    <xf numFmtId="4" fontId="15" fillId="0" borderId="0" xfId="3" applyNumberFormat="1" applyFont="1" applyFill="1" applyAlignment="1">
      <alignment horizontal="center"/>
    </xf>
    <xf numFmtId="0" fontId="15" fillId="0" borderId="0" xfId="3" applyFont="1" applyFill="1" applyBorder="1" applyAlignment="1">
      <alignment horizontal="left" vertical="center"/>
    </xf>
    <xf numFmtId="164" fontId="16" fillId="0" borderId="0" xfId="2" applyNumberFormat="1" applyFont="1" applyBorder="1" applyAlignment="1">
      <alignment horizontal="right" vertical="center"/>
    </xf>
    <xf numFmtId="164" fontId="17" fillId="2" borderId="12" xfId="2" applyNumberFormat="1" applyFont="1" applyFill="1" applyBorder="1" applyAlignment="1">
      <alignment horizontal="right" vertical="center"/>
    </xf>
    <xf numFmtId="0" fontId="31" fillId="0" borderId="0" xfId="0" applyFont="1"/>
    <xf numFmtId="0" fontId="20" fillId="2" borderId="0" xfId="3" applyFont="1" applyFill="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left" vertical="top" wrapText="1"/>
    </xf>
    <xf numFmtId="0" fontId="10" fillId="0" borderId="8" xfId="0" applyFont="1" applyBorder="1" applyAlignment="1">
      <alignment horizontal="left" vertical="top" wrapText="1"/>
    </xf>
  </cellXfs>
  <cellStyles count="7">
    <cellStyle name="Comma 2" xfId="5"/>
    <cellStyle name="Normal 2" xfId="3"/>
    <cellStyle name="Normal 3" xfId="6"/>
    <cellStyle name="Normal 5" xfId="4"/>
    <cellStyle name="Normalno" xfId="0" builtinId="0"/>
    <cellStyle name="Postotak" xfId="1" builtinId="5"/>
    <cellStyle name="Zarez"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abSelected="1" view="pageBreakPreview" zoomScaleNormal="100" zoomScaleSheetLayoutView="100" workbookViewId="0">
      <selection activeCell="E90" sqref="E90:E92"/>
    </sheetView>
  </sheetViews>
  <sheetFormatPr defaultRowHeight="15"/>
  <cols>
    <col min="1" max="1" width="11.28515625" customWidth="1"/>
    <col min="2" max="2" width="36" customWidth="1"/>
    <col min="3" max="3" width="12.7109375" bestFit="1" customWidth="1"/>
    <col min="4" max="4" width="9.5703125" customWidth="1"/>
    <col min="5" max="5" width="16.42578125" customWidth="1"/>
    <col min="6" max="6" width="14.5703125" customWidth="1"/>
    <col min="8" max="8" width="12.7109375" bestFit="1" customWidth="1"/>
  </cols>
  <sheetData>
    <row r="1" spans="1:6" ht="16.5">
      <c r="A1" s="46"/>
      <c r="B1" s="112"/>
      <c r="E1" s="50"/>
      <c r="F1" s="50"/>
    </row>
    <row r="2" spans="1:6">
      <c r="A2" s="51"/>
      <c r="B2" s="52" t="s">
        <v>50</v>
      </c>
      <c r="C2" s="108" t="s">
        <v>35</v>
      </c>
      <c r="D2" s="107" t="s">
        <v>36</v>
      </c>
      <c r="E2" s="107" t="s">
        <v>37</v>
      </c>
      <c r="F2" s="107" t="s">
        <v>38</v>
      </c>
    </row>
    <row r="3" spans="1:6">
      <c r="A3" s="57"/>
      <c r="B3" s="58"/>
      <c r="C3" s="59"/>
      <c r="D3" s="73"/>
      <c r="E3" s="61"/>
      <c r="F3" s="62"/>
    </row>
    <row r="4" spans="1:6" ht="60" customHeight="1">
      <c r="A4" s="57" t="s">
        <v>28</v>
      </c>
      <c r="B4" s="58" t="s">
        <v>58</v>
      </c>
      <c r="C4" s="59" t="s">
        <v>44</v>
      </c>
      <c r="D4" s="73">
        <v>1</v>
      </c>
      <c r="E4" s="61"/>
      <c r="F4" s="62">
        <f>D4*E4</f>
        <v>0</v>
      </c>
    </row>
    <row r="5" spans="1:6">
      <c r="A5" s="57"/>
      <c r="B5" s="58"/>
      <c r="C5" s="59"/>
      <c r="D5" s="73"/>
      <c r="E5" s="61"/>
      <c r="F5" s="62"/>
    </row>
    <row r="6" spans="1:6" ht="43.5" customHeight="1">
      <c r="A6" s="57" t="s">
        <v>29</v>
      </c>
      <c r="B6" s="58" t="s">
        <v>57</v>
      </c>
      <c r="C6" s="59" t="s">
        <v>44</v>
      </c>
      <c r="D6" s="73">
        <v>1</v>
      </c>
      <c r="E6" s="61"/>
      <c r="F6" s="62">
        <f>D6*E6</f>
        <v>0</v>
      </c>
    </row>
    <row r="7" spans="1:6">
      <c r="A7" s="57"/>
      <c r="B7" s="58"/>
      <c r="C7" s="59"/>
      <c r="D7" s="73"/>
      <c r="E7" s="61"/>
      <c r="F7" s="62"/>
    </row>
    <row r="8" spans="1:6" ht="33" customHeight="1">
      <c r="A8" s="57" t="s">
        <v>30</v>
      </c>
      <c r="B8" s="58" t="s">
        <v>84</v>
      </c>
      <c r="C8" s="59" t="s">
        <v>48</v>
      </c>
      <c r="D8" s="73">
        <v>4790</v>
      </c>
      <c r="E8" s="61"/>
      <c r="F8" s="62">
        <f>D8*E8</f>
        <v>0</v>
      </c>
    </row>
    <row r="9" spans="1:6" s="119" customFormat="1" ht="16.5">
      <c r="A9" s="113"/>
      <c r="B9" s="114" t="s">
        <v>67</v>
      </c>
      <c r="C9" s="115" t="s">
        <v>68</v>
      </c>
      <c r="D9" s="116">
        <v>22</v>
      </c>
      <c r="E9" s="117"/>
      <c r="F9" s="118">
        <f>D9*E9</f>
        <v>0</v>
      </c>
    </row>
    <row r="10" spans="1:6" s="119" customFormat="1" ht="16.5">
      <c r="A10" s="113"/>
      <c r="B10" s="114" t="s">
        <v>83</v>
      </c>
      <c r="C10" s="59" t="s">
        <v>48</v>
      </c>
      <c r="D10" s="73">
        <v>4790</v>
      </c>
      <c r="E10" s="61"/>
      <c r="F10" s="62">
        <f>D10*E10</f>
        <v>0</v>
      </c>
    </row>
    <row r="11" spans="1:6" s="119" customFormat="1" ht="25.5">
      <c r="A11" s="113"/>
      <c r="B11" s="114" t="s">
        <v>85</v>
      </c>
      <c r="C11" s="115" t="s">
        <v>82</v>
      </c>
      <c r="D11" s="116">
        <v>1</v>
      </c>
      <c r="E11" s="117"/>
      <c r="F11" s="118">
        <f>D11*E11</f>
        <v>0</v>
      </c>
    </row>
    <row r="12" spans="1:6">
      <c r="A12" s="57"/>
      <c r="B12" s="58"/>
      <c r="C12" s="59"/>
      <c r="D12" s="73"/>
      <c r="E12" s="61"/>
      <c r="F12" s="62"/>
    </row>
    <row r="13" spans="1:6" ht="57" customHeight="1">
      <c r="A13" s="57" t="s">
        <v>31</v>
      </c>
      <c r="B13" s="58" t="s">
        <v>89</v>
      </c>
      <c r="C13" s="59" t="s">
        <v>48</v>
      </c>
      <c r="D13" s="73">
        <v>225</v>
      </c>
      <c r="E13" s="61"/>
      <c r="F13" s="62">
        <f>D13*E13</f>
        <v>0</v>
      </c>
    </row>
    <row r="14" spans="1:6" ht="16.5" customHeight="1">
      <c r="A14" s="57"/>
      <c r="B14" s="58"/>
      <c r="C14" s="59"/>
      <c r="D14" s="73"/>
      <c r="E14" s="61"/>
      <c r="F14" s="62"/>
    </row>
    <row r="15" spans="1:6" ht="48.6" customHeight="1">
      <c r="A15" s="57" t="s">
        <v>32</v>
      </c>
      <c r="B15" s="58" t="s">
        <v>97</v>
      </c>
      <c r="C15" s="59" t="s">
        <v>48</v>
      </c>
      <c r="D15" s="73">
        <f>D13</f>
        <v>225</v>
      </c>
      <c r="E15" s="61"/>
      <c r="F15" s="62">
        <f>D15*E15</f>
        <v>0</v>
      </c>
    </row>
    <row r="16" spans="1:6" ht="12.6" customHeight="1">
      <c r="A16" s="57"/>
      <c r="B16" s="58"/>
      <c r="C16" s="59"/>
      <c r="D16" s="73"/>
      <c r="E16" s="61"/>
      <c r="F16" s="62"/>
    </row>
    <row r="17" spans="1:7" ht="59.45" customHeight="1">
      <c r="A17" s="57" t="s">
        <v>34</v>
      </c>
      <c r="B17" s="58" t="s">
        <v>103</v>
      </c>
      <c r="C17" s="59" t="s">
        <v>44</v>
      </c>
      <c r="D17" s="73">
        <v>1</v>
      </c>
      <c r="E17" s="61"/>
      <c r="F17" s="62">
        <f>D17*E17</f>
        <v>0</v>
      </c>
    </row>
    <row r="18" spans="1:7">
      <c r="A18" s="57"/>
      <c r="B18" s="58"/>
      <c r="C18" s="59"/>
      <c r="D18" s="73"/>
      <c r="E18" s="61"/>
      <c r="F18" s="62"/>
      <c r="G18" s="61"/>
    </row>
    <row r="19" spans="1:7" ht="58.9" customHeight="1">
      <c r="A19" s="57" t="s">
        <v>74</v>
      </c>
      <c r="B19" s="58" t="s">
        <v>98</v>
      </c>
      <c r="C19" s="59" t="s">
        <v>48</v>
      </c>
      <c r="D19" s="73">
        <f>D13</f>
        <v>225</v>
      </c>
      <c r="E19" s="61"/>
      <c r="F19" s="62">
        <f>D19*E19</f>
        <v>0</v>
      </c>
      <c r="G19" s="122"/>
    </row>
    <row r="20" spans="1:7">
      <c r="A20" s="57"/>
      <c r="B20" s="58"/>
      <c r="C20" s="59"/>
      <c r="D20" s="73"/>
      <c r="E20" s="61"/>
      <c r="F20" s="62"/>
    </row>
    <row r="21" spans="1:7" ht="56.25" customHeight="1">
      <c r="A21" s="57" t="s">
        <v>92</v>
      </c>
      <c r="B21" s="58" t="s">
        <v>90</v>
      </c>
      <c r="C21" s="59" t="s">
        <v>48</v>
      </c>
      <c r="D21" s="73">
        <v>3200</v>
      </c>
      <c r="E21" s="61"/>
      <c r="F21" s="62">
        <f>D21*E21</f>
        <v>0</v>
      </c>
    </row>
    <row r="22" spans="1:7">
      <c r="A22" s="57"/>
      <c r="B22" s="58"/>
      <c r="C22" s="59"/>
      <c r="D22" s="73"/>
      <c r="E22" s="61"/>
      <c r="F22" s="62"/>
    </row>
    <row r="23" spans="1:7">
      <c r="A23" s="51"/>
      <c r="B23" s="63" t="s">
        <v>39</v>
      </c>
      <c r="C23" s="53"/>
      <c r="D23" s="54"/>
      <c r="E23" s="55"/>
      <c r="F23" s="127">
        <f>SUM(F3:F22)</f>
        <v>0</v>
      </c>
    </row>
    <row r="24" spans="1:7">
      <c r="A24" s="64"/>
      <c r="B24" s="65"/>
      <c r="C24" s="66"/>
      <c r="D24" s="67"/>
      <c r="E24" s="68"/>
      <c r="F24" s="69"/>
    </row>
    <row r="25" spans="1:7">
      <c r="A25" s="51"/>
      <c r="B25" s="52" t="s">
        <v>40</v>
      </c>
      <c r="C25" s="108" t="s">
        <v>35</v>
      </c>
      <c r="D25" s="107" t="s">
        <v>36</v>
      </c>
      <c r="E25" s="107" t="s">
        <v>37</v>
      </c>
      <c r="F25" s="107" t="s">
        <v>38</v>
      </c>
    </row>
    <row r="26" spans="1:7">
      <c r="A26" s="57"/>
      <c r="B26" s="58"/>
      <c r="C26" s="70"/>
      <c r="D26" s="71"/>
      <c r="E26" s="72"/>
      <c r="F26" s="56"/>
    </row>
    <row r="27" spans="1:7" ht="158.44999999999999" customHeight="1">
      <c r="A27" s="57" t="s">
        <v>28</v>
      </c>
      <c r="B27" s="58" t="s">
        <v>99</v>
      </c>
      <c r="C27" s="59" t="s">
        <v>47</v>
      </c>
      <c r="D27" s="73">
        <v>40</v>
      </c>
      <c r="E27" s="61"/>
      <c r="F27" s="62">
        <f>D27*E27</f>
        <v>0</v>
      </c>
    </row>
    <row r="28" spans="1:7">
      <c r="A28" s="57"/>
      <c r="B28" s="58"/>
      <c r="C28" s="59"/>
      <c r="D28" s="73"/>
      <c r="E28" s="61"/>
      <c r="F28" s="62"/>
    </row>
    <row r="29" spans="1:7" ht="61.9" customHeight="1">
      <c r="A29" s="57" t="s">
        <v>29</v>
      </c>
      <c r="B29" s="58" t="s">
        <v>65</v>
      </c>
      <c r="C29" s="59" t="s">
        <v>47</v>
      </c>
      <c r="D29" s="73">
        <v>40</v>
      </c>
      <c r="E29" s="61"/>
      <c r="F29" s="62">
        <f>D29*E29</f>
        <v>0</v>
      </c>
    </row>
    <row r="30" spans="1:7">
      <c r="A30" s="57"/>
      <c r="B30" s="58"/>
      <c r="C30" s="59"/>
      <c r="D30" s="60"/>
      <c r="E30" s="61"/>
      <c r="F30" s="62"/>
    </row>
    <row r="31" spans="1:7" ht="30.75" customHeight="1">
      <c r="A31" s="57" t="s">
        <v>30</v>
      </c>
      <c r="B31" s="58" t="s">
        <v>59</v>
      </c>
      <c r="C31" s="59" t="s">
        <v>47</v>
      </c>
      <c r="D31" s="60">
        <v>2</v>
      </c>
      <c r="E31" s="61"/>
      <c r="F31" s="62">
        <f>D31*E31</f>
        <v>0</v>
      </c>
    </row>
    <row r="32" spans="1:7">
      <c r="A32" s="57"/>
      <c r="B32" s="58"/>
      <c r="C32" s="59"/>
      <c r="D32" s="60"/>
      <c r="E32" s="61"/>
      <c r="F32" s="62"/>
    </row>
    <row r="33" spans="1:9" ht="112.15" customHeight="1">
      <c r="A33" s="57" t="s">
        <v>31</v>
      </c>
      <c r="B33" s="58" t="s">
        <v>91</v>
      </c>
      <c r="C33" s="59" t="s">
        <v>33</v>
      </c>
      <c r="D33" s="60">
        <v>100</v>
      </c>
      <c r="E33" s="61"/>
      <c r="F33" s="62">
        <f>D33*E33</f>
        <v>0</v>
      </c>
    </row>
    <row r="34" spans="1:9">
      <c r="A34" s="57"/>
      <c r="B34" s="58"/>
      <c r="C34" s="59"/>
      <c r="D34" s="60"/>
      <c r="E34" s="61"/>
      <c r="F34" s="62"/>
    </row>
    <row r="35" spans="1:9" ht="42" customHeight="1">
      <c r="A35" s="57" t="s">
        <v>32</v>
      </c>
      <c r="B35" s="58" t="s">
        <v>80</v>
      </c>
      <c r="C35" s="59" t="s">
        <v>33</v>
      </c>
      <c r="D35" s="60">
        <v>0</v>
      </c>
      <c r="E35" s="61"/>
      <c r="F35" s="62">
        <f>D35*E35</f>
        <v>0</v>
      </c>
    </row>
    <row r="36" spans="1:9">
      <c r="A36" s="57"/>
      <c r="B36" s="58"/>
      <c r="C36" s="59"/>
      <c r="D36" s="60"/>
      <c r="E36" s="61"/>
      <c r="F36" s="62"/>
    </row>
    <row r="37" spans="1:9">
      <c r="A37" s="74"/>
      <c r="B37" s="75" t="s">
        <v>41</v>
      </c>
      <c r="C37" s="76"/>
      <c r="D37" s="77"/>
      <c r="E37" s="78"/>
      <c r="F37" s="121">
        <f>SUM(F26:F36)</f>
        <v>0</v>
      </c>
    </row>
    <row r="38" spans="1:9">
      <c r="A38" s="80"/>
      <c r="B38" s="81"/>
      <c r="C38" s="82"/>
      <c r="D38" s="83"/>
      <c r="E38" s="84"/>
      <c r="F38" s="85"/>
    </row>
    <row r="39" spans="1:9">
      <c r="A39" s="74"/>
      <c r="B39" s="75" t="s">
        <v>42</v>
      </c>
      <c r="C39" s="108" t="s">
        <v>35</v>
      </c>
      <c r="D39" s="107" t="s">
        <v>36</v>
      </c>
      <c r="E39" s="107" t="s">
        <v>37</v>
      </c>
      <c r="F39" s="107" t="s">
        <v>38</v>
      </c>
    </row>
    <row r="40" spans="1:9">
      <c r="A40" s="57"/>
      <c r="B40" s="58"/>
      <c r="C40" s="59"/>
      <c r="D40" s="60"/>
      <c r="E40" s="61"/>
      <c r="F40" s="62"/>
    </row>
    <row r="41" spans="1:9" ht="88.5" customHeight="1">
      <c r="A41" s="57" t="s">
        <v>28</v>
      </c>
      <c r="B41" s="86" t="s">
        <v>87</v>
      </c>
      <c r="C41" s="59"/>
      <c r="D41" s="73"/>
      <c r="E41" s="87"/>
      <c r="F41" s="62"/>
    </row>
    <row r="42" spans="1:9" ht="15.75">
      <c r="A42" s="57"/>
      <c r="B42" s="110" t="s">
        <v>86</v>
      </c>
      <c r="C42" s="59" t="s">
        <v>48</v>
      </c>
      <c r="D42" s="73">
        <v>3425</v>
      </c>
      <c r="E42" s="87"/>
      <c r="F42" s="62">
        <f>D42*E42</f>
        <v>0</v>
      </c>
      <c r="G42" s="111"/>
      <c r="I42" s="128"/>
    </row>
    <row r="43" spans="1:9">
      <c r="A43" s="57"/>
      <c r="B43" s="110" t="s">
        <v>66</v>
      </c>
      <c r="C43" s="59" t="s">
        <v>33</v>
      </c>
      <c r="D43" s="73">
        <v>825</v>
      </c>
      <c r="E43" s="87"/>
      <c r="F43" s="62">
        <f>D43*E43</f>
        <v>0</v>
      </c>
    </row>
    <row r="44" spans="1:9">
      <c r="A44" s="57"/>
      <c r="B44" s="110"/>
      <c r="C44" s="59"/>
      <c r="D44" s="73"/>
      <c r="E44" s="87"/>
      <c r="F44" s="62"/>
    </row>
    <row r="45" spans="1:9" ht="67.150000000000006" customHeight="1">
      <c r="A45" s="57" t="s">
        <v>29</v>
      </c>
      <c r="B45" s="86" t="s">
        <v>88</v>
      </c>
      <c r="C45" s="59"/>
      <c r="D45" s="73"/>
      <c r="E45" s="87"/>
      <c r="F45" s="62"/>
    </row>
    <row r="46" spans="1:9" ht="15.75">
      <c r="A46" s="57"/>
      <c r="B46" s="110" t="s">
        <v>86</v>
      </c>
      <c r="C46" s="59" t="s">
        <v>48</v>
      </c>
      <c r="D46" s="73">
        <v>3425</v>
      </c>
      <c r="E46" s="87"/>
      <c r="F46" s="62">
        <f>D46*E46</f>
        <v>0</v>
      </c>
      <c r="G46" s="111"/>
      <c r="I46" s="128"/>
    </row>
    <row r="47" spans="1:9">
      <c r="A47" s="57"/>
      <c r="B47" s="110" t="s">
        <v>66</v>
      </c>
      <c r="C47" s="59" t="s">
        <v>33</v>
      </c>
      <c r="D47" s="73">
        <v>825</v>
      </c>
      <c r="E47" s="87"/>
      <c r="F47" s="62">
        <f>D47*E47</f>
        <v>0</v>
      </c>
    </row>
    <row r="48" spans="1:9">
      <c r="A48" s="57"/>
      <c r="B48" s="86"/>
      <c r="C48" s="59"/>
      <c r="D48" s="73"/>
      <c r="E48" s="87"/>
      <c r="F48" s="62"/>
    </row>
    <row r="49" spans="1:7">
      <c r="A49" s="57"/>
      <c r="B49" s="86"/>
      <c r="C49" s="59"/>
      <c r="D49" s="73"/>
      <c r="E49" s="87"/>
      <c r="F49" s="62"/>
    </row>
    <row r="50" spans="1:7" ht="162" customHeight="1">
      <c r="A50" s="57" t="s">
        <v>31</v>
      </c>
      <c r="B50" s="86" t="s">
        <v>101</v>
      </c>
      <c r="C50" s="59"/>
      <c r="D50" s="73"/>
      <c r="E50" s="87"/>
      <c r="F50" s="62"/>
    </row>
    <row r="51" spans="1:7">
      <c r="A51" s="57"/>
      <c r="B51" s="110" t="s">
        <v>70</v>
      </c>
      <c r="C51" s="59" t="s">
        <v>47</v>
      </c>
      <c r="D51" s="73">
        <v>1</v>
      </c>
      <c r="E51" s="124"/>
      <c r="F51" s="62">
        <v>0</v>
      </c>
    </row>
    <row r="52" spans="1:7">
      <c r="A52" s="57"/>
      <c r="B52" s="110" t="s">
        <v>71</v>
      </c>
      <c r="C52" s="59" t="s">
        <v>47</v>
      </c>
      <c r="D52" s="73">
        <v>1</v>
      </c>
      <c r="E52" s="124"/>
      <c r="F52" s="62">
        <v>0</v>
      </c>
    </row>
    <row r="53" spans="1:7">
      <c r="A53" s="57"/>
      <c r="B53" s="58"/>
      <c r="C53" s="59"/>
      <c r="D53" s="73"/>
      <c r="E53" s="61"/>
      <c r="F53" s="62"/>
    </row>
    <row r="54" spans="1:7" ht="60" customHeight="1">
      <c r="A54" s="57" t="s">
        <v>94</v>
      </c>
      <c r="B54" s="58" t="s">
        <v>95</v>
      </c>
      <c r="C54" s="59" t="s">
        <v>33</v>
      </c>
      <c r="D54" s="73">
        <v>150</v>
      </c>
      <c r="E54" s="61"/>
      <c r="F54" s="62">
        <f>D54*E54</f>
        <v>0</v>
      </c>
    </row>
    <row r="55" spans="1:7">
      <c r="A55" s="57"/>
      <c r="B55" s="58"/>
      <c r="C55" s="59"/>
      <c r="D55" s="73"/>
      <c r="E55" s="61"/>
      <c r="F55" s="62"/>
    </row>
    <row r="56" spans="1:7" ht="38.25" customHeight="1">
      <c r="A56" s="57" t="s">
        <v>34</v>
      </c>
      <c r="B56" s="86" t="s">
        <v>75</v>
      </c>
      <c r="C56" s="59" t="s">
        <v>72</v>
      </c>
      <c r="D56" s="73">
        <v>1</v>
      </c>
      <c r="E56" s="87"/>
      <c r="F56" s="62">
        <f>D56*E56</f>
        <v>0</v>
      </c>
      <c r="G56" s="87"/>
    </row>
    <row r="57" spans="1:7">
      <c r="A57" s="57"/>
      <c r="B57" s="58"/>
      <c r="C57" s="59"/>
      <c r="D57" s="73"/>
      <c r="E57" s="61"/>
      <c r="F57" s="62"/>
    </row>
    <row r="58" spans="1:7">
      <c r="A58" s="74"/>
      <c r="B58" s="75" t="s">
        <v>43</v>
      </c>
      <c r="C58" s="76"/>
      <c r="D58" s="77"/>
      <c r="E58" s="79"/>
      <c r="F58" s="121">
        <f>SUM(F40:F57)</f>
        <v>0</v>
      </c>
    </row>
    <row r="59" spans="1:7">
      <c r="A59" s="47"/>
      <c r="B59" s="89"/>
      <c r="C59" s="48"/>
      <c r="D59" s="49"/>
      <c r="E59" s="50"/>
      <c r="F59" s="90"/>
    </row>
    <row r="60" spans="1:7">
      <c r="A60" s="74"/>
      <c r="B60" s="75" t="s">
        <v>45</v>
      </c>
      <c r="C60" s="108" t="s">
        <v>35</v>
      </c>
      <c r="D60" s="107" t="s">
        <v>36</v>
      </c>
      <c r="E60" s="107" t="s">
        <v>37</v>
      </c>
      <c r="F60" s="107" t="s">
        <v>38</v>
      </c>
    </row>
    <row r="61" spans="1:7">
      <c r="A61" s="57"/>
      <c r="B61" s="58"/>
      <c r="C61" s="59"/>
      <c r="D61" s="60"/>
      <c r="E61" s="61"/>
      <c r="F61" s="62"/>
    </row>
    <row r="62" spans="1:7" ht="30" customHeight="1">
      <c r="A62" s="57" t="s">
        <v>28</v>
      </c>
      <c r="B62" s="86" t="s">
        <v>51</v>
      </c>
      <c r="C62" s="59"/>
      <c r="D62" s="73"/>
      <c r="E62" s="87"/>
      <c r="F62" s="62"/>
    </row>
    <row r="63" spans="1:7">
      <c r="A63" s="57"/>
      <c r="B63" s="92" t="s">
        <v>79</v>
      </c>
      <c r="C63" s="59" t="s">
        <v>33</v>
      </c>
      <c r="D63" s="73">
        <v>100</v>
      </c>
      <c r="E63" s="87"/>
      <c r="F63" s="62">
        <f>D63*E63</f>
        <v>0</v>
      </c>
    </row>
    <row r="64" spans="1:7">
      <c r="A64" s="57"/>
      <c r="B64" s="92"/>
      <c r="C64" s="59"/>
      <c r="D64" s="73"/>
      <c r="E64" s="87"/>
      <c r="F64" s="62"/>
    </row>
    <row r="65" spans="1:6" ht="33.6" customHeight="1">
      <c r="A65" s="57" t="s">
        <v>29</v>
      </c>
      <c r="B65" s="86" t="s">
        <v>73</v>
      </c>
      <c r="C65" s="59"/>
      <c r="D65" s="73"/>
      <c r="E65" s="87"/>
      <c r="F65" s="62"/>
    </row>
    <row r="66" spans="1:6">
      <c r="A66" s="57"/>
      <c r="B66" s="92" t="s">
        <v>79</v>
      </c>
      <c r="C66" s="59" t="s">
        <v>33</v>
      </c>
      <c r="D66" s="73">
        <v>40</v>
      </c>
      <c r="E66" s="124"/>
      <c r="F66" s="62">
        <f>D66*E66</f>
        <v>0</v>
      </c>
    </row>
    <row r="67" spans="1:6">
      <c r="A67" s="57"/>
      <c r="B67" s="86"/>
      <c r="C67" s="59"/>
      <c r="D67" s="73"/>
      <c r="E67" s="87"/>
      <c r="F67" s="62"/>
    </row>
    <row r="68" spans="1:6" ht="31.15" customHeight="1">
      <c r="A68" s="57" t="s">
        <v>30</v>
      </c>
      <c r="B68" s="58" t="s">
        <v>100</v>
      </c>
      <c r="C68" s="59" t="s">
        <v>33</v>
      </c>
      <c r="D68" s="73">
        <v>0</v>
      </c>
      <c r="E68" s="87"/>
      <c r="F68" s="62">
        <f>D68*E68</f>
        <v>0</v>
      </c>
    </row>
    <row r="69" spans="1:6">
      <c r="A69" s="57"/>
      <c r="B69" s="58"/>
      <c r="C69" s="59"/>
      <c r="D69" s="73"/>
      <c r="E69" s="61"/>
      <c r="F69" s="62"/>
    </row>
    <row r="70" spans="1:6">
      <c r="A70" s="74"/>
      <c r="B70" s="75" t="s">
        <v>46</v>
      </c>
      <c r="C70" s="76"/>
      <c r="D70" s="77"/>
      <c r="E70" s="78"/>
      <c r="F70" s="121">
        <f>SUM(F61:F69)</f>
        <v>0</v>
      </c>
    </row>
    <row r="71" spans="1:6">
      <c r="A71" s="80"/>
      <c r="B71" s="81"/>
      <c r="C71" s="82"/>
      <c r="D71" s="83"/>
      <c r="E71" s="84"/>
      <c r="F71" s="85"/>
    </row>
    <row r="72" spans="1:6">
      <c r="A72" s="74"/>
      <c r="B72" s="75" t="s">
        <v>52</v>
      </c>
      <c r="C72" s="108" t="s">
        <v>35</v>
      </c>
      <c r="D72" s="107" t="s">
        <v>36</v>
      </c>
      <c r="E72" s="107" t="s">
        <v>37</v>
      </c>
      <c r="F72" s="107" t="s">
        <v>38</v>
      </c>
    </row>
    <row r="73" spans="1:6" ht="16.5" customHeight="1">
      <c r="A73" s="57"/>
      <c r="B73" s="58"/>
      <c r="C73" s="59"/>
      <c r="D73" s="60"/>
      <c r="E73" s="61"/>
      <c r="F73" s="62"/>
    </row>
    <row r="74" spans="1:6" ht="56.25" customHeight="1">
      <c r="A74" s="57" t="s">
        <v>28</v>
      </c>
      <c r="B74" s="86" t="s">
        <v>81</v>
      </c>
      <c r="C74" s="59" t="s">
        <v>44</v>
      </c>
      <c r="D74" s="60">
        <v>1</v>
      </c>
      <c r="E74" s="87"/>
      <c r="F74" s="62">
        <f>D74*E74</f>
        <v>0</v>
      </c>
    </row>
    <row r="75" spans="1:6">
      <c r="A75" s="57"/>
      <c r="B75" s="86"/>
      <c r="C75" s="88"/>
      <c r="D75" s="71"/>
      <c r="E75" s="87"/>
      <c r="F75" s="56"/>
    </row>
    <row r="76" spans="1:6">
      <c r="A76" s="74"/>
      <c r="B76" s="75" t="s">
        <v>53</v>
      </c>
      <c r="C76" s="76"/>
      <c r="D76" s="77"/>
      <c r="E76" s="78"/>
      <c r="F76" s="121">
        <f>SUM(F73:F75)</f>
        <v>0</v>
      </c>
    </row>
    <row r="77" spans="1:6">
      <c r="A77" s="80"/>
      <c r="B77" s="81"/>
      <c r="C77" s="82"/>
      <c r="D77" s="83"/>
      <c r="E77" s="84"/>
      <c r="F77" s="85"/>
    </row>
    <row r="78" spans="1:6">
      <c r="A78" s="74"/>
      <c r="B78" s="75" t="s">
        <v>54</v>
      </c>
      <c r="C78" s="108" t="s">
        <v>35</v>
      </c>
      <c r="D78" s="107" t="s">
        <v>36</v>
      </c>
      <c r="E78" s="107" t="s">
        <v>37</v>
      </c>
      <c r="F78" s="107" t="s">
        <v>38</v>
      </c>
    </row>
    <row r="79" spans="1:6">
      <c r="A79" s="57"/>
      <c r="B79" s="58"/>
      <c r="C79" s="59"/>
      <c r="D79" s="60"/>
      <c r="E79" s="61"/>
      <c r="F79" s="62"/>
    </row>
    <row r="80" spans="1:6" ht="42.75" customHeight="1">
      <c r="A80" s="57" t="s">
        <v>28</v>
      </c>
      <c r="B80" s="58" t="s">
        <v>64</v>
      </c>
      <c r="C80" s="59" t="s">
        <v>48</v>
      </c>
      <c r="D80" s="60">
        <v>860</v>
      </c>
      <c r="E80" s="61"/>
      <c r="F80" s="62">
        <f>D80*E80</f>
        <v>0</v>
      </c>
    </row>
    <row r="81" spans="1:10">
      <c r="A81" s="57"/>
      <c r="B81" s="58"/>
      <c r="C81" s="59"/>
      <c r="D81" s="60"/>
      <c r="E81" s="61"/>
      <c r="F81" s="62"/>
    </row>
    <row r="82" spans="1:10" ht="54.75" customHeight="1">
      <c r="A82" s="57" t="s">
        <v>29</v>
      </c>
      <c r="B82" s="86" t="s">
        <v>96</v>
      </c>
      <c r="C82" s="59" t="s">
        <v>33</v>
      </c>
      <c r="D82" s="73">
        <v>280</v>
      </c>
      <c r="E82" s="87"/>
      <c r="F82" s="62">
        <f>D82*E82</f>
        <v>0</v>
      </c>
    </row>
    <row r="83" spans="1:10">
      <c r="A83" s="57"/>
      <c r="B83" s="86"/>
      <c r="C83" s="59"/>
      <c r="D83" s="73"/>
      <c r="E83" s="87"/>
      <c r="F83" s="62"/>
    </row>
    <row r="84" spans="1:10" ht="43.15" customHeight="1">
      <c r="A84" s="57" t="s">
        <v>30</v>
      </c>
      <c r="B84" s="86" t="s">
        <v>93</v>
      </c>
      <c r="C84" s="59" t="s">
        <v>47</v>
      </c>
      <c r="D84" s="73">
        <v>35</v>
      </c>
      <c r="E84" s="87"/>
      <c r="F84" s="62">
        <f>D84*E84</f>
        <v>0</v>
      </c>
    </row>
    <row r="85" spans="1:10">
      <c r="A85" s="57"/>
      <c r="B85" s="86"/>
      <c r="C85" s="59"/>
      <c r="D85" s="73"/>
      <c r="E85" s="87"/>
      <c r="F85" s="62"/>
    </row>
    <row r="86" spans="1:10">
      <c r="A86" s="74"/>
      <c r="B86" s="75" t="s">
        <v>55</v>
      </c>
      <c r="C86" s="76"/>
      <c r="D86" s="77"/>
      <c r="E86" s="78"/>
      <c r="F86" s="121">
        <f>SUM(F79:F85)</f>
        <v>0</v>
      </c>
    </row>
    <row r="87" spans="1:10">
      <c r="A87" s="80"/>
      <c r="B87" s="81"/>
      <c r="C87" s="82"/>
      <c r="D87" s="83"/>
      <c r="E87" s="84"/>
      <c r="F87" s="85"/>
    </row>
    <row r="88" spans="1:10">
      <c r="A88" s="74"/>
      <c r="B88" s="75" t="s">
        <v>60</v>
      </c>
      <c r="C88" s="108" t="s">
        <v>35</v>
      </c>
      <c r="D88" s="107" t="s">
        <v>36</v>
      </c>
      <c r="E88" s="107" t="s">
        <v>37</v>
      </c>
      <c r="F88" s="107" t="s">
        <v>38</v>
      </c>
    </row>
    <row r="89" spans="1:10">
      <c r="A89" s="57"/>
      <c r="B89" s="58"/>
      <c r="C89" s="59"/>
      <c r="D89" s="60"/>
      <c r="E89" s="61"/>
      <c r="F89" s="62"/>
    </row>
    <row r="90" spans="1:10" ht="69" customHeight="1">
      <c r="A90" s="57" t="s">
        <v>28</v>
      </c>
      <c r="B90" s="86" t="s">
        <v>56</v>
      </c>
      <c r="C90" s="59" t="s">
        <v>61</v>
      </c>
      <c r="D90" s="73">
        <v>20</v>
      </c>
      <c r="E90" s="87"/>
      <c r="F90" s="62">
        <f>D90*E90</f>
        <v>0</v>
      </c>
    </row>
    <row r="91" spans="1:10">
      <c r="A91" s="57"/>
      <c r="B91" s="86"/>
      <c r="C91" s="59"/>
      <c r="D91" s="73"/>
      <c r="E91" s="87"/>
      <c r="F91" s="62"/>
    </row>
    <row r="92" spans="1:10" ht="30.75" customHeight="1">
      <c r="A92" s="57" t="s">
        <v>29</v>
      </c>
      <c r="B92" s="86" t="s">
        <v>62</v>
      </c>
      <c r="C92" s="59" t="s">
        <v>61</v>
      </c>
      <c r="D92" s="73">
        <v>20</v>
      </c>
      <c r="E92" s="87"/>
      <c r="F92" s="62">
        <f>D92*E92</f>
        <v>0</v>
      </c>
    </row>
    <row r="93" spans="1:10">
      <c r="A93" s="57"/>
      <c r="B93" s="86"/>
      <c r="C93" s="59"/>
      <c r="D93" s="73"/>
      <c r="E93" s="87"/>
      <c r="F93" s="62"/>
    </row>
    <row r="94" spans="1:10">
      <c r="A94" s="74"/>
      <c r="B94" s="75" t="s">
        <v>63</v>
      </c>
      <c r="C94" s="76"/>
      <c r="D94" s="77"/>
      <c r="E94" s="78"/>
      <c r="F94" s="121">
        <f>SUM(F89:F93)</f>
        <v>0</v>
      </c>
      <c r="H94" s="73"/>
      <c r="I94" s="87"/>
      <c r="J94" s="62"/>
    </row>
    <row r="95" spans="1:10">
      <c r="A95" s="80"/>
      <c r="B95" s="81"/>
      <c r="C95" s="82"/>
      <c r="D95" s="83"/>
      <c r="E95" s="84"/>
      <c r="F95" s="85"/>
    </row>
    <row r="96" spans="1:10" ht="15.75">
      <c r="A96" s="93"/>
      <c r="B96" s="105" t="s">
        <v>49</v>
      </c>
      <c r="C96" s="94"/>
      <c r="D96" s="95"/>
      <c r="E96" s="96"/>
      <c r="F96" s="97"/>
    </row>
    <row r="97" spans="1:6">
      <c r="A97" s="80"/>
      <c r="B97" s="91" t="str">
        <f>B23</f>
        <v>PRIPREMNI RADOVI UKUPNO:</v>
      </c>
      <c r="C97" s="81"/>
      <c r="D97" s="81"/>
      <c r="E97" s="81"/>
      <c r="F97" s="106">
        <f>F23</f>
        <v>0</v>
      </c>
    </row>
    <row r="98" spans="1:6">
      <c r="A98" s="80"/>
      <c r="B98" s="91" t="str">
        <f>B37</f>
        <v>RUŠENJA I DEMONTAŽE UKUPNO:</v>
      </c>
      <c r="C98" s="81"/>
      <c r="D98" s="81"/>
      <c r="E98" s="81"/>
      <c r="F98" s="106">
        <f>F37</f>
        <v>0</v>
      </c>
    </row>
    <row r="99" spans="1:6">
      <c r="A99" s="80"/>
      <c r="B99" s="91" t="str">
        <f>B58</f>
        <v>FASADERSKI RADOVI UKUPNO:</v>
      </c>
      <c r="C99" s="81"/>
      <c r="D99" s="81"/>
      <c r="E99" s="98"/>
      <c r="F99" s="109">
        <f>F58</f>
        <v>0</v>
      </c>
    </row>
    <row r="100" spans="1:6">
      <c r="A100" s="80"/>
      <c r="B100" s="91" t="str">
        <f>B70</f>
        <v>LIMARSKI RADOVI UKUPNO:</v>
      </c>
      <c r="C100" s="81"/>
      <c r="D100" s="81"/>
      <c r="E100" s="81"/>
      <c r="F100" s="109">
        <f>F70</f>
        <v>0</v>
      </c>
    </row>
    <row r="101" spans="1:6">
      <c r="A101" s="80"/>
      <c r="B101" s="91" t="str">
        <f>B76</f>
        <v>ZEMLJANJI RADOVI UKUPNO:</v>
      </c>
      <c r="C101" s="81"/>
      <c r="D101" s="81"/>
      <c r="E101" s="81"/>
      <c r="F101" s="109">
        <f>F76</f>
        <v>0</v>
      </c>
    </row>
    <row r="102" spans="1:6">
      <c r="A102" s="80"/>
      <c r="B102" s="91" t="str">
        <f>B86</f>
        <v>OSTALI RADOVI UKUPNO:</v>
      </c>
      <c r="C102" s="81"/>
      <c r="D102" s="81"/>
      <c r="E102" s="81"/>
      <c r="F102" s="109">
        <f>F86</f>
        <v>0</v>
      </c>
    </row>
    <row r="103" spans="1:6">
      <c r="A103" s="80"/>
      <c r="B103" s="91" t="str">
        <f>B94</f>
        <v>RADOVI TRANSPORTA UKUPNO:</v>
      </c>
      <c r="C103" s="81"/>
      <c r="D103" s="81"/>
      <c r="E103" s="81"/>
      <c r="F103" s="109">
        <f>F94</f>
        <v>0</v>
      </c>
    </row>
    <row r="104" spans="1:6" ht="16.5">
      <c r="A104" s="101"/>
      <c r="B104" s="105" t="s">
        <v>69</v>
      </c>
      <c r="C104" s="102"/>
      <c r="D104" s="103"/>
      <c r="E104" s="104"/>
      <c r="F104" s="120">
        <f>SUM(F97:F103)</f>
        <v>0</v>
      </c>
    </row>
    <row r="105" spans="1:6">
      <c r="A105" s="57"/>
      <c r="B105" s="86" t="s">
        <v>78</v>
      </c>
      <c r="C105" s="59" t="s">
        <v>44</v>
      </c>
      <c r="D105" s="73">
        <v>1</v>
      </c>
      <c r="E105" s="124">
        <f>F104*0.05</f>
        <v>0</v>
      </c>
      <c r="F105" s="62">
        <f>D105*E105</f>
        <v>0</v>
      </c>
    </row>
    <row r="106" spans="1:6" ht="16.5">
      <c r="A106" s="101"/>
      <c r="B106" s="129" t="s">
        <v>102</v>
      </c>
      <c r="C106" s="102"/>
      <c r="D106" s="103"/>
      <c r="E106" s="104"/>
      <c r="F106" s="120">
        <f>SUM(F104:F105)</f>
        <v>0</v>
      </c>
    </row>
    <row r="107" spans="1:6">
      <c r="A107" s="91"/>
      <c r="B107" s="125" t="s">
        <v>76</v>
      </c>
      <c r="E107" s="50"/>
      <c r="F107" s="126">
        <f>F106*0.25</f>
        <v>0</v>
      </c>
    </row>
    <row r="108" spans="1:6" ht="16.5">
      <c r="A108" s="101"/>
      <c r="B108" s="105" t="s">
        <v>77</v>
      </c>
      <c r="C108" s="102"/>
      <c r="D108" s="103"/>
      <c r="E108" s="104"/>
      <c r="F108" s="120">
        <f>SUM(F106:F107)</f>
        <v>0</v>
      </c>
    </row>
    <row r="109" spans="1:6">
      <c r="A109" s="44"/>
      <c r="B109" s="123"/>
      <c r="C109" s="45"/>
      <c r="D109" s="100"/>
      <c r="E109" s="99"/>
      <c r="F109" s="50"/>
    </row>
  </sheetData>
  <pageMargins left="0.98425196850393704" right="0.19685039370078741" top="0.19685039370078741" bottom="0.39370078740157483" header="0.19685039370078741" footer="0.19685039370078741"/>
  <pageSetup paperSize="9" scale="89" orientation="portrait" r:id="rId1"/>
  <headerFooter>
    <oddFooter>Page &amp;P of &amp;N</oddFooter>
  </headerFooter>
  <rowBreaks count="4" manualBreakCount="4">
    <brk id="24" max="5" man="1"/>
    <brk id="47" max="5" man="1"/>
    <brk id="71" max="5" man="1"/>
    <brk id="9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view="pageBreakPreview" topLeftCell="A43" zoomScaleNormal="100" zoomScaleSheetLayoutView="100" workbookViewId="0">
      <selection activeCell="A4" sqref="A4"/>
    </sheetView>
  </sheetViews>
  <sheetFormatPr defaultRowHeight="15"/>
  <sheetData>
    <row r="2" spans="1:11">
      <c r="A2" s="152" t="s">
        <v>0</v>
      </c>
      <c r="B2" s="152"/>
      <c r="C2" s="1" t="s">
        <v>19</v>
      </c>
      <c r="J2" s="2" t="s">
        <v>1</v>
      </c>
      <c r="K2" s="2">
        <v>1</v>
      </c>
    </row>
    <row r="3" spans="1:11">
      <c r="A3" s="3" t="s">
        <v>2</v>
      </c>
      <c r="B3" s="4"/>
      <c r="C3" s="5" t="s">
        <v>20</v>
      </c>
      <c r="D3" s="4"/>
      <c r="E3" s="4"/>
      <c r="F3" s="4"/>
      <c r="G3" s="4"/>
      <c r="H3" s="4"/>
      <c r="I3" s="4"/>
      <c r="J3" s="4"/>
      <c r="K3" s="6"/>
    </row>
    <row r="4" spans="1:11">
      <c r="A4" s="36" t="s">
        <v>13</v>
      </c>
      <c r="B4" s="161" t="s">
        <v>21</v>
      </c>
      <c r="C4" s="161"/>
      <c r="D4" s="161"/>
      <c r="E4" s="161"/>
      <c r="F4" s="161"/>
      <c r="G4" s="161"/>
      <c r="H4" s="161"/>
      <c r="I4" s="161"/>
      <c r="J4" s="161"/>
      <c r="K4" s="162"/>
    </row>
    <row r="5" spans="1:11">
      <c r="A5" s="7"/>
      <c r="B5" s="163" t="s">
        <v>22</v>
      </c>
      <c r="C5" s="163"/>
      <c r="D5" s="163"/>
      <c r="E5" s="163"/>
      <c r="F5" s="163"/>
      <c r="G5" s="163"/>
      <c r="H5" s="163"/>
      <c r="I5" s="163"/>
      <c r="J5" s="163"/>
      <c r="K5" s="164"/>
    </row>
    <row r="6" spans="1:11">
      <c r="A6" s="7"/>
      <c r="B6" s="163"/>
      <c r="C6" s="163"/>
      <c r="D6" s="163"/>
      <c r="E6" s="163"/>
      <c r="F6" s="163"/>
      <c r="G6" s="163"/>
      <c r="H6" s="163"/>
      <c r="I6" s="163"/>
      <c r="J6" s="163"/>
      <c r="K6" s="164"/>
    </row>
    <row r="7" spans="1:11">
      <c r="A7" s="7"/>
      <c r="B7" s="163"/>
      <c r="C7" s="163"/>
      <c r="D7" s="163"/>
      <c r="E7" s="163"/>
      <c r="F7" s="163"/>
      <c r="G7" s="163"/>
      <c r="H7" s="163"/>
      <c r="I7" s="163"/>
      <c r="J7" s="163"/>
      <c r="K7" s="164"/>
    </row>
    <row r="8" spans="1:11">
      <c r="A8" s="7"/>
      <c r="B8" s="163"/>
      <c r="C8" s="163"/>
      <c r="D8" s="163"/>
      <c r="E8" s="163"/>
      <c r="F8" s="163"/>
      <c r="G8" s="163"/>
      <c r="H8" s="163"/>
      <c r="I8" s="163"/>
      <c r="J8" s="163"/>
      <c r="K8" s="164"/>
    </row>
    <row r="9" spans="1:11">
      <c r="A9" s="8"/>
      <c r="B9" s="165"/>
      <c r="C9" s="165"/>
      <c r="D9" s="165"/>
      <c r="E9" s="165"/>
      <c r="F9" s="165"/>
      <c r="G9" s="165"/>
      <c r="H9" s="165"/>
      <c r="I9" s="165"/>
      <c r="J9" s="165"/>
      <c r="K9" s="166"/>
    </row>
    <row r="10" spans="1:11">
      <c r="A10" s="153" t="s">
        <v>3</v>
      </c>
      <c r="B10" s="154"/>
      <c r="C10" s="150" t="s">
        <v>4</v>
      </c>
      <c r="D10" s="157"/>
      <c r="E10" s="153" t="s">
        <v>5</v>
      </c>
      <c r="F10" s="154"/>
      <c r="G10" s="159"/>
      <c r="H10" s="153" t="s">
        <v>6</v>
      </c>
      <c r="I10" s="159"/>
      <c r="J10" s="132" t="s">
        <v>7</v>
      </c>
      <c r="K10" s="133"/>
    </row>
    <row r="11" spans="1:11">
      <c r="A11" s="155"/>
      <c r="B11" s="156"/>
      <c r="C11" s="151"/>
      <c r="D11" s="158"/>
      <c r="E11" s="155"/>
      <c r="F11" s="156"/>
      <c r="G11" s="160"/>
      <c r="H11" s="155"/>
      <c r="I11" s="160"/>
      <c r="J11" s="134"/>
      <c r="K11" s="135"/>
    </row>
    <row r="12" spans="1:11">
      <c r="A12" s="136" t="s">
        <v>13</v>
      </c>
      <c r="B12" s="137"/>
      <c r="C12" s="140" t="s">
        <v>16</v>
      </c>
      <c r="D12" s="141"/>
      <c r="E12" s="144">
        <v>2.66</v>
      </c>
      <c r="F12" s="145"/>
      <c r="G12" s="146"/>
      <c r="H12" s="144">
        <v>1950</v>
      </c>
      <c r="I12" s="146"/>
      <c r="J12" s="150" t="s">
        <v>8</v>
      </c>
      <c r="K12" s="130" t="s">
        <v>9</v>
      </c>
    </row>
    <row r="13" spans="1:11">
      <c r="A13" s="138"/>
      <c r="B13" s="139"/>
      <c r="C13" s="142"/>
      <c r="D13" s="143"/>
      <c r="E13" s="147"/>
      <c r="F13" s="148"/>
      <c r="G13" s="149"/>
      <c r="H13" s="147"/>
      <c r="I13" s="149"/>
      <c r="J13" s="151"/>
      <c r="K13" s="131"/>
    </row>
    <row r="14" spans="1:11">
      <c r="A14" s="7"/>
      <c r="B14" s="9"/>
      <c r="C14" s="9"/>
      <c r="D14" s="9"/>
      <c r="E14" s="9"/>
      <c r="F14" s="9"/>
      <c r="G14" s="9"/>
      <c r="H14" s="9"/>
      <c r="I14" s="10"/>
      <c r="J14" s="11"/>
      <c r="K14" s="11"/>
    </row>
    <row r="15" spans="1:11">
      <c r="A15" s="12"/>
      <c r="B15" s="42" t="s">
        <v>18</v>
      </c>
      <c r="C15" s="42"/>
      <c r="D15" s="42"/>
      <c r="E15" s="42"/>
      <c r="F15" s="42"/>
      <c r="G15" s="42"/>
      <c r="H15" s="42"/>
      <c r="I15" s="13"/>
      <c r="J15" s="11"/>
      <c r="K15" s="11"/>
    </row>
    <row r="16" spans="1:11">
      <c r="A16" s="7"/>
      <c r="B16" s="42"/>
      <c r="C16" s="42"/>
      <c r="D16" s="42"/>
      <c r="E16" s="42"/>
      <c r="F16" s="42"/>
      <c r="G16" s="42"/>
      <c r="H16" s="42"/>
      <c r="I16" s="16"/>
      <c r="J16" s="17"/>
      <c r="K16" s="11"/>
    </row>
    <row r="17" spans="1:11">
      <c r="A17" s="7"/>
      <c r="B17" s="14">
        <v>5.55</v>
      </c>
      <c r="C17" s="15" t="s">
        <v>14</v>
      </c>
      <c r="D17" s="14">
        <v>0.25</v>
      </c>
      <c r="E17" s="15" t="s">
        <v>14</v>
      </c>
      <c r="F17" s="2">
        <v>2</v>
      </c>
      <c r="G17" s="14" t="s">
        <v>15</v>
      </c>
      <c r="H17" s="14">
        <f>SUM(B17*D17*F17)</f>
        <v>2.7749999999999999</v>
      </c>
      <c r="I17" s="16">
        <v>1</v>
      </c>
      <c r="J17" s="17">
        <f>SUM(H17*I17)</f>
        <v>2.7749999999999999</v>
      </c>
      <c r="K17" s="11"/>
    </row>
    <row r="18" spans="1:11">
      <c r="A18" s="7"/>
      <c r="B18" s="14"/>
      <c r="C18" s="15"/>
      <c r="D18" s="15"/>
      <c r="E18" s="13"/>
      <c r="F18" s="15"/>
      <c r="G18" s="15"/>
      <c r="H18" s="14"/>
      <c r="I18" s="16"/>
      <c r="J18" s="17"/>
      <c r="K18" s="11"/>
    </row>
    <row r="19" spans="1:11">
      <c r="A19" s="7"/>
      <c r="B19" s="37" t="s">
        <v>23</v>
      </c>
      <c r="C19" s="13"/>
      <c r="D19" s="13"/>
      <c r="E19" s="13"/>
      <c r="F19" s="13"/>
      <c r="G19" s="13"/>
      <c r="H19" s="13"/>
      <c r="I19" s="13"/>
      <c r="J19" s="11"/>
      <c r="K19" s="11"/>
    </row>
    <row r="20" spans="1:11">
      <c r="A20" s="7"/>
      <c r="B20" s="28"/>
      <c r="C20" s="15"/>
      <c r="D20" s="15"/>
      <c r="E20" s="13"/>
      <c r="F20" s="15"/>
      <c r="G20" s="14"/>
      <c r="H20" s="13"/>
      <c r="I20" s="16"/>
      <c r="J20" s="17"/>
      <c r="K20" s="11"/>
    </row>
    <row r="21" spans="1:11">
      <c r="A21" s="7"/>
      <c r="B21" s="14">
        <v>6.23</v>
      </c>
      <c r="D21" s="15" t="s">
        <v>14</v>
      </c>
      <c r="E21" s="15"/>
      <c r="F21" s="14">
        <v>0.2</v>
      </c>
      <c r="G21" s="14" t="s">
        <v>15</v>
      </c>
      <c r="H21" s="14">
        <f>SUM(B21*F21)</f>
        <v>1.2460000000000002</v>
      </c>
      <c r="I21" s="16">
        <v>1</v>
      </c>
      <c r="J21" s="17">
        <f>SUM(H21*I21)</f>
        <v>1.2460000000000002</v>
      </c>
      <c r="K21" s="11"/>
    </row>
    <row r="22" spans="1:11">
      <c r="A22" s="30"/>
      <c r="B22" s="27"/>
      <c r="C22" s="15"/>
      <c r="D22" s="15"/>
      <c r="E22" s="13"/>
      <c r="F22" s="15"/>
      <c r="G22" s="15"/>
      <c r="H22" s="14"/>
      <c r="I22" s="14"/>
      <c r="J22" s="17"/>
      <c r="K22" s="11"/>
    </row>
    <row r="23" spans="1:11">
      <c r="A23" s="30"/>
      <c r="B23" s="14">
        <v>6.3</v>
      </c>
      <c r="D23" s="15" t="s">
        <v>14</v>
      </c>
      <c r="E23" s="15"/>
      <c r="F23" s="14">
        <v>0.2</v>
      </c>
      <c r="G23" s="14" t="s">
        <v>15</v>
      </c>
      <c r="H23" s="14">
        <f>SUM(B23*F23)</f>
        <v>1.26</v>
      </c>
      <c r="I23" s="16">
        <v>1</v>
      </c>
      <c r="J23" s="17">
        <f>SUM(H23*I23)</f>
        <v>1.26</v>
      </c>
      <c r="K23" s="11"/>
    </row>
    <row r="24" spans="1:11">
      <c r="A24" s="30"/>
      <c r="B24" s="28"/>
      <c r="C24" s="15"/>
      <c r="D24" s="15"/>
      <c r="E24" s="13"/>
      <c r="F24" s="15"/>
      <c r="G24" s="14"/>
      <c r="H24" s="13"/>
      <c r="I24" s="16"/>
      <c r="J24" s="17"/>
      <c r="K24" s="11"/>
    </row>
    <row r="25" spans="1:11">
      <c r="A25" s="30"/>
      <c r="B25" s="14">
        <v>7.6</v>
      </c>
      <c r="D25" s="15" t="s">
        <v>14</v>
      </c>
      <c r="E25" s="15"/>
      <c r="F25" s="14">
        <v>0.2</v>
      </c>
      <c r="G25" s="14" t="s">
        <v>15</v>
      </c>
      <c r="H25" s="14">
        <f>SUM(B25*F25)</f>
        <v>1.52</v>
      </c>
      <c r="I25" s="16">
        <v>1</v>
      </c>
      <c r="J25" s="17">
        <f>SUM(H25*I25)</f>
        <v>1.52</v>
      </c>
      <c r="K25" s="11"/>
    </row>
    <row r="26" spans="1:11">
      <c r="A26" s="7"/>
      <c r="B26" s="27"/>
      <c r="C26" s="15"/>
      <c r="D26" s="15"/>
      <c r="E26" s="13"/>
      <c r="F26" s="15"/>
      <c r="G26" s="15"/>
      <c r="H26" s="14"/>
      <c r="I26" s="14"/>
      <c r="J26" s="17"/>
      <c r="K26" s="11"/>
    </row>
    <row r="27" spans="1:11">
      <c r="A27" s="7"/>
      <c r="B27" s="14">
        <v>14.01</v>
      </c>
      <c r="D27" s="15" t="s">
        <v>14</v>
      </c>
      <c r="E27" s="15"/>
      <c r="F27" s="14">
        <v>0.2</v>
      </c>
      <c r="G27" s="14" t="s">
        <v>15</v>
      </c>
      <c r="H27" s="14">
        <f>SUM(B27*F27)</f>
        <v>2.802</v>
      </c>
      <c r="I27" s="16">
        <v>1</v>
      </c>
      <c r="J27" s="17">
        <f>SUM(H27*I27)</f>
        <v>2.802</v>
      </c>
      <c r="K27" s="11"/>
    </row>
    <row r="28" spans="1:11">
      <c r="A28" s="7"/>
      <c r="B28" s="28"/>
      <c r="C28" s="15"/>
      <c r="D28" s="15"/>
      <c r="E28" s="13"/>
      <c r="F28" s="15"/>
      <c r="G28" s="14"/>
      <c r="H28" s="13"/>
      <c r="I28" s="16"/>
      <c r="J28" s="17"/>
      <c r="K28" s="11"/>
    </row>
    <row r="29" spans="1:11">
      <c r="A29" s="7"/>
      <c r="B29" s="14">
        <v>7.63</v>
      </c>
      <c r="D29" s="15" t="s">
        <v>14</v>
      </c>
      <c r="E29" s="15"/>
      <c r="F29" s="14">
        <v>0.2</v>
      </c>
      <c r="G29" s="14" t="s">
        <v>15</v>
      </c>
      <c r="H29" s="14">
        <f>SUM(B29*F29)</f>
        <v>1.526</v>
      </c>
      <c r="I29" s="16">
        <v>1</v>
      </c>
      <c r="J29" s="17">
        <f>SUM(H29*I29)</f>
        <v>1.526</v>
      </c>
      <c r="K29" s="11"/>
    </row>
    <row r="30" spans="1:11">
      <c r="A30" s="7"/>
      <c r="B30" s="34"/>
      <c r="C30" s="31"/>
      <c r="D30" s="34"/>
      <c r="E30" s="31"/>
      <c r="F30" s="31"/>
      <c r="G30" s="31"/>
      <c r="H30" s="31"/>
      <c r="I30" s="31"/>
      <c r="J30" s="32"/>
      <c r="K30" s="11"/>
    </row>
    <row r="31" spans="1:11">
      <c r="A31" s="7"/>
      <c r="B31" s="37"/>
      <c r="C31" s="13"/>
      <c r="D31" s="13"/>
      <c r="E31" s="13"/>
      <c r="F31" s="13"/>
      <c r="G31" s="13"/>
      <c r="H31" s="13"/>
      <c r="I31" s="13"/>
      <c r="J31" s="11"/>
      <c r="K31" s="11"/>
    </row>
    <row r="32" spans="1:11">
      <c r="A32" s="40"/>
      <c r="B32" s="28"/>
      <c r="C32" s="15"/>
      <c r="D32" s="15"/>
      <c r="E32" s="13"/>
      <c r="F32" s="15"/>
      <c r="G32" s="14"/>
      <c r="H32" s="13"/>
      <c r="I32" s="16"/>
      <c r="J32" s="17"/>
      <c r="K32" s="11"/>
    </row>
    <row r="33" spans="1:11">
      <c r="A33" s="7"/>
      <c r="B33" s="14"/>
      <c r="C33" s="15"/>
      <c r="D33" s="15"/>
      <c r="E33" s="13"/>
      <c r="F33" s="15"/>
      <c r="G33" s="14"/>
      <c r="H33" s="14"/>
      <c r="I33" s="16"/>
      <c r="J33" s="17"/>
      <c r="K33" s="11"/>
    </row>
    <row r="34" spans="1:11">
      <c r="A34" s="7"/>
      <c r="B34" s="27"/>
      <c r="C34" s="15"/>
      <c r="D34" s="15"/>
      <c r="E34" s="13"/>
      <c r="F34" s="15"/>
      <c r="G34" s="15"/>
      <c r="H34" s="14"/>
      <c r="I34" s="14"/>
      <c r="J34" s="17"/>
      <c r="K34" s="11"/>
    </row>
    <row r="35" spans="1:11">
      <c r="A35" s="7"/>
      <c r="B35" s="37"/>
      <c r="C35" s="13"/>
      <c r="D35" s="13"/>
      <c r="E35" s="13"/>
      <c r="F35" s="13"/>
      <c r="G35" s="13"/>
      <c r="H35" s="13"/>
      <c r="I35" s="13"/>
      <c r="J35" s="11"/>
      <c r="K35" s="11"/>
    </row>
    <row r="36" spans="1:11">
      <c r="A36" s="7"/>
      <c r="B36" s="28"/>
      <c r="C36" s="15"/>
      <c r="D36" s="15"/>
      <c r="E36" s="13"/>
      <c r="F36" s="15"/>
      <c r="G36" s="14"/>
      <c r="H36" s="13"/>
      <c r="I36" s="16"/>
      <c r="J36" s="17"/>
      <c r="K36" s="11"/>
    </row>
    <row r="37" spans="1:11">
      <c r="A37" s="7"/>
      <c r="B37" s="14"/>
      <c r="C37" s="15"/>
      <c r="D37" s="15"/>
      <c r="E37" s="13"/>
      <c r="F37" s="15"/>
      <c r="G37" s="14"/>
      <c r="H37" s="14"/>
      <c r="I37" s="16"/>
      <c r="J37" s="17"/>
      <c r="K37" s="11"/>
    </row>
    <row r="38" spans="1:11">
      <c r="A38" s="30"/>
      <c r="B38" s="27"/>
      <c r="C38" s="15"/>
      <c r="D38" s="15"/>
      <c r="E38" s="13"/>
      <c r="F38" s="15"/>
      <c r="G38" s="15"/>
      <c r="H38" s="14"/>
      <c r="I38" s="14"/>
      <c r="J38" s="17"/>
      <c r="K38" s="11"/>
    </row>
    <row r="39" spans="1:11">
      <c r="A39" s="30"/>
      <c r="B39" s="37"/>
      <c r="C39" s="13"/>
      <c r="D39" s="13"/>
      <c r="E39" s="13"/>
      <c r="F39" s="13"/>
      <c r="G39" s="13"/>
      <c r="H39" s="13"/>
      <c r="I39" s="13"/>
      <c r="J39" s="11"/>
      <c r="K39" s="11"/>
    </row>
    <row r="40" spans="1:11">
      <c r="A40" s="7"/>
      <c r="B40" s="28"/>
      <c r="C40" s="15"/>
      <c r="D40" s="15"/>
      <c r="E40" s="13"/>
      <c r="F40" s="15"/>
      <c r="G40" s="14"/>
      <c r="H40" s="13"/>
      <c r="I40" s="16"/>
      <c r="J40" s="17"/>
      <c r="K40" s="11"/>
    </row>
    <row r="41" spans="1:11">
      <c r="A41" s="7"/>
      <c r="B41" s="14"/>
      <c r="C41" s="15"/>
      <c r="D41" s="15"/>
      <c r="E41" s="13"/>
      <c r="F41" s="15"/>
      <c r="G41" s="14"/>
      <c r="H41" s="14"/>
      <c r="I41" s="16"/>
      <c r="J41" s="17"/>
      <c r="K41" s="11"/>
    </row>
    <row r="42" spans="1:11">
      <c r="A42" s="7"/>
      <c r="B42" s="29"/>
      <c r="C42" s="9"/>
      <c r="D42" s="9"/>
      <c r="E42" s="9"/>
      <c r="F42" s="9"/>
      <c r="G42" s="9"/>
      <c r="H42" s="9"/>
      <c r="I42" s="9"/>
      <c r="J42" s="11"/>
      <c r="K42" s="11"/>
    </row>
    <row r="43" spans="1:11">
      <c r="A43" s="7"/>
      <c r="B43" s="37"/>
      <c r="C43" s="13"/>
      <c r="D43" s="13"/>
      <c r="E43" s="13"/>
      <c r="F43" s="13"/>
      <c r="G43" s="13"/>
      <c r="H43" s="13"/>
      <c r="I43" s="13"/>
      <c r="J43" s="11"/>
      <c r="K43" s="11"/>
    </row>
    <row r="44" spans="1:11">
      <c r="A44" s="7"/>
      <c r="B44" s="28"/>
      <c r="C44" s="15"/>
      <c r="D44" s="15"/>
      <c r="E44" s="13"/>
      <c r="F44" s="15"/>
      <c r="G44" s="14"/>
      <c r="H44" s="13"/>
      <c r="I44" s="16"/>
      <c r="J44" s="17"/>
      <c r="K44" s="11"/>
    </row>
    <row r="45" spans="1:11">
      <c r="A45" s="7"/>
      <c r="B45" s="14"/>
      <c r="C45" s="15"/>
      <c r="D45" s="15"/>
      <c r="E45" s="13"/>
      <c r="F45" s="15"/>
      <c r="G45" s="14"/>
      <c r="H45" s="14"/>
      <c r="I45" s="16"/>
      <c r="J45" s="17"/>
      <c r="K45" s="11"/>
    </row>
    <row r="46" spans="1:11">
      <c r="A46" s="7"/>
      <c r="B46" s="9"/>
      <c r="C46" s="9"/>
      <c r="D46" s="9"/>
      <c r="E46" s="9"/>
      <c r="F46" s="9"/>
      <c r="G46" s="15"/>
      <c r="H46" s="14"/>
      <c r="I46" s="14"/>
      <c r="J46" s="17"/>
      <c r="K46" s="11"/>
    </row>
    <row r="47" spans="1:11">
      <c r="A47" s="7"/>
      <c r="B47" s="37"/>
      <c r="C47" s="13"/>
      <c r="D47" s="13"/>
      <c r="E47" s="13"/>
      <c r="F47" s="13"/>
      <c r="G47" s="13"/>
      <c r="H47" s="13"/>
      <c r="I47" s="13"/>
      <c r="J47" s="11"/>
      <c r="K47" s="11"/>
    </row>
    <row r="48" spans="1:11">
      <c r="A48" s="7"/>
      <c r="B48" s="28"/>
      <c r="C48" s="15"/>
      <c r="D48" s="15"/>
      <c r="E48" s="13"/>
      <c r="F48" s="15"/>
      <c r="G48" s="14"/>
      <c r="H48" s="13"/>
      <c r="I48" s="16"/>
      <c r="J48" s="17"/>
      <c r="K48" s="11"/>
    </row>
    <row r="49" spans="1:11">
      <c r="A49" s="7"/>
      <c r="B49" s="14"/>
      <c r="C49" s="15"/>
      <c r="D49" s="15"/>
      <c r="E49" s="13"/>
      <c r="F49" s="15"/>
      <c r="G49" s="14"/>
      <c r="H49" s="14"/>
      <c r="I49" s="16"/>
      <c r="J49" s="17"/>
      <c r="K49" s="11"/>
    </row>
    <row r="50" spans="1:11">
      <c r="A50" s="7"/>
      <c r="B50" s="9"/>
      <c r="C50" s="9"/>
      <c r="D50" s="9"/>
      <c r="E50" s="9"/>
      <c r="F50" s="9"/>
      <c r="G50" s="9"/>
      <c r="H50" s="9"/>
      <c r="I50" s="33"/>
      <c r="J50" s="18"/>
      <c r="K50" s="11"/>
    </row>
    <row r="51" spans="1:11">
      <c r="A51" s="7"/>
      <c r="B51" s="37"/>
      <c r="C51" s="13"/>
      <c r="D51" s="13"/>
      <c r="E51" s="13"/>
      <c r="F51" s="13"/>
      <c r="G51" s="13"/>
      <c r="H51" s="13"/>
      <c r="I51" s="13"/>
      <c r="J51" s="11"/>
      <c r="K51" s="11"/>
    </row>
    <row r="52" spans="1:11">
      <c r="A52" s="7"/>
      <c r="B52" s="28"/>
      <c r="C52" s="15"/>
      <c r="D52" s="15"/>
      <c r="E52" s="13"/>
      <c r="F52" s="15"/>
      <c r="G52" s="14"/>
      <c r="H52" s="13"/>
      <c r="I52" s="16"/>
      <c r="J52" s="17"/>
      <c r="K52" s="11"/>
    </row>
    <row r="53" spans="1:11">
      <c r="A53" s="7"/>
      <c r="B53" s="14"/>
      <c r="C53" s="15"/>
      <c r="D53" s="15"/>
      <c r="E53" s="13"/>
      <c r="F53" s="15"/>
      <c r="G53" s="14"/>
      <c r="H53" s="14"/>
      <c r="I53" s="16"/>
      <c r="J53" s="17"/>
      <c r="K53" s="11"/>
    </row>
    <row r="54" spans="1:11">
      <c r="A54" s="7"/>
      <c r="B54" s="34"/>
      <c r="C54" s="31"/>
      <c r="D54" s="34"/>
      <c r="E54" s="31"/>
      <c r="F54" s="31"/>
      <c r="G54" s="31"/>
      <c r="H54" s="31"/>
      <c r="I54" s="31"/>
      <c r="J54" s="32"/>
      <c r="K54" s="11"/>
    </row>
    <row r="55" spans="1:11">
      <c r="A55" s="7"/>
      <c r="B55" s="29"/>
      <c r="C55" s="9"/>
      <c r="D55" s="9"/>
      <c r="E55" s="9"/>
      <c r="F55" s="9"/>
      <c r="G55" s="9"/>
      <c r="H55" s="9"/>
      <c r="I55" s="9"/>
      <c r="J55" s="11"/>
      <c r="K55" s="11"/>
    </row>
    <row r="56" spans="1:11">
      <c r="A56" s="7"/>
      <c r="B56" s="9"/>
      <c r="C56" s="9"/>
      <c r="D56" s="9"/>
      <c r="E56" s="9"/>
      <c r="F56" s="9"/>
      <c r="G56" s="9"/>
      <c r="H56" s="9"/>
      <c r="I56" s="33"/>
      <c r="J56" s="18"/>
      <c r="K56" s="11"/>
    </row>
    <row r="57" spans="1:11">
      <c r="A57" s="7"/>
      <c r="B57" s="9"/>
      <c r="C57" s="9"/>
      <c r="D57" s="9"/>
      <c r="E57" s="9"/>
      <c r="F57" s="9"/>
      <c r="G57" s="9"/>
      <c r="H57" s="9"/>
      <c r="I57" s="33"/>
      <c r="J57" s="18"/>
      <c r="K57" s="11"/>
    </row>
    <row r="58" spans="1:11">
      <c r="A58" s="7"/>
      <c r="B58" s="9"/>
      <c r="C58" s="9"/>
      <c r="D58" s="9"/>
      <c r="E58" s="9"/>
      <c r="F58" s="9"/>
      <c r="G58" s="9"/>
      <c r="H58" s="9"/>
      <c r="I58" s="33"/>
      <c r="J58" s="18"/>
      <c r="K58" s="11"/>
    </row>
    <row r="59" spans="1:11">
      <c r="A59" s="7"/>
      <c r="B59" s="9"/>
      <c r="C59" s="9"/>
      <c r="D59" s="9"/>
      <c r="E59" s="9"/>
      <c r="F59" s="9"/>
      <c r="G59" s="9"/>
      <c r="H59" s="9"/>
      <c r="I59" s="9" t="s">
        <v>10</v>
      </c>
      <c r="J59" s="18">
        <f>SUM(J14:J58)</f>
        <v>11.129</v>
      </c>
      <c r="K59" s="18">
        <f>SUM(J59)</f>
        <v>11.129</v>
      </c>
    </row>
    <row r="60" spans="1:11">
      <c r="A60" s="19" t="s">
        <v>11</v>
      </c>
      <c r="B60" s="20"/>
      <c r="C60" s="20"/>
      <c r="D60" s="20"/>
      <c r="E60" s="20" t="s">
        <v>12</v>
      </c>
      <c r="F60" s="20"/>
      <c r="G60" s="20"/>
      <c r="H60" s="20"/>
      <c r="I60" s="21"/>
      <c r="J60" s="11"/>
      <c r="K60" s="11"/>
    </row>
    <row r="61" spans="1:11">
      <c r="A61" s="19"/>
      <c r="B61" s="20"/>
      <c r="C61" s="20"/>
      <c r="D61" s="20"/>
      <c r="E61" s="20"/>
      <c r="F61" s="20"/>
      <c r="G61" s="20"/>
      <c r="H61" s="20"/>
      <c r="I61" s="21"/>
      <c r="J61" s="11"/>
      <c r="K61" s="11"/>
    </row>
    <row r="62" spans="1:11">
      <c r="A62" s="22"/>
      <c r="B62" s="23"/>
      <c r="C62" s="23"/>
      <c r="D62" s="23"/>
      <c r="E62" s="23"/>
      <c r="F62" s="23"/>
      <c r="G62" s="23"/>
      <c r="H62" s="23"/>
      <c r="I62" s="24"/>
      <c r="J62" s="25"/>
      <c r="K62" s="26"/>
    </row>
  </sheetData>
  <mergeCells count="14">
    <mergeCell ref="A2:B2"/>
    <mergeCell ref="A10:B11"/>
    <mergeCell ref="C10:D11"/>
    <mergeCell ref="E10:G11"/>
    <mergeCell ref="H10:I11"/>
    <mergeCell ref="B4:K4"/>
    <mergeCell ref="B5:K9"/>
    <mergeCell ref="K12:K13"/>
    <mergeCell ref="J10:K11"/>
    <mergeCell ref="A12:B13"/>
    <mergeCell ref="C12:D13"/>
    <mergeCell ref="E12:G13"/>
    <mergeCell ref="H12:I13"/>
    <mergeCell ref="J12:J13"/>
  </mergeCells>
  <pageMargins left="0.98425196850393704" right="0.19685039370078741" top="0.19685039370078741" bottom="0.19685039370078741" header="0" footer="0"/>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view="pageBreakPreview" topLeftCell="A25" zoomScaleNormal="100" zoomScaleSheetLayoutView="100" workbookViewId="0">
      <selection activeCell="A4" sqref="A4"/>
    </sheetView>
  </sheetViews>
  <sheetFormatPr defaultRowHeight="15"/>
  <sheetData>
    <row r="2" spans="1:11">
      <c r="A2" s="152" t="s">
        <v>0</v>
      </c>
      <c r="B2" s="152"/>
      <c r="C2" s="1" t="s">
        <v>19</v>
      </c>
      <c r="J2" s="2" t="s">
        <v>1</v>
      </c>
      <c r="K2" s="2">
        <v>1</v>
      </c>
    </row>
    <row r="3" spans="1:11">
      <c r="A3" s="3" t="s">
        <v>2</v>
      </c>
      <c r="B3" s="4"/>
      <c r="C3" s="5" t="s">
        <v>25</v>
      </c>
      <c r="D3" s="4"/>
      <c r="E3" s="4"/>
      <c r="F3" s="4"/>
      <c r="G3" s="4"/>
      <c r="H3" s="4"/>
      <c r="I3" s="4"/>
      <c r="J3" s="4"/>
      <c r="K3" s="6"/>
    </row>
    <row r="4" spans="1:11">
      <c r="A4" s="36" t="s">
        <v>13</v>
      </c>
      <c r="B4" s="161" t="s">
        <v>26</v>
      </c>
      <c r="C4" s="161"/>
      <c r="D4" s="161"/>
      <c r="E4" s="161"/>
      <c r="F4" s="161"/>
      <c r="G4" s="161"/>
      <c r="H4" s="161"/>
      <c r="I4" s="161"/>
      <c r="J4" s="161"/>
      <c r="K4" s="162"/>
    </row>
    <row r="5" spans="1:11" ht="15" customHeight="1">
      <c r="A5" s="7"/>
      <c r="B5" s="163" t="s">
        <v>27</v>
      </c>
      <c r="C5" s="163"/>
      <c r="D5" s="163"/>
      <c r="E5" s="163"/>
      <c r="F5" s="163"/>
      <c r="G5" s="163"/>
      <c r="H5" s="163"/>
      <c r="I5" s="163"/>
      <c r="J5" s="163"/>
      <c r="K5" s="164"/>
    </row>
    <row r="6" spans="1:11">
      <c r="A6" s="7"/>
      <c r="B6" s="163"/>
      <c r="C6" s="163"/>
      <c r="D6" s="163"/>
      <c r="E6" s="163"/>
      <c r="F6" s="163"/>
      <c r="G6" s="163"/>
      <c r="H6" s="163"/>
      <c r="I6" s="163"/>
      <c r="J6" s="163"/>
      <c r="K6" s="164"/>
    </row>
    <row r="7" spans="1:11">
      <c r="A7" s="7"/>
      <c r="B7" s="163"/>
      <c r="C7" s="163"/>
      <c r="D7" s="163"/>
      <c r="E7" s="163"/>
      <c r="F7" s="163"/>
      <c r="G7" s="163"/>
      <c r="H7" s="163"/>
      <c r="I7" s="163"/>
      <c r="J7" s="163"/>
      <c r="K7" s="164"/>
    </row>
    <row r="8" spans="1:11">
      <c r="A8" s="7"/>
      <c r="B8" s="163"/>
      <c r="C8" s="163"/>
      <c r="D8" s="163"/>
      <c r="E8" s="163"/>
      <c r="F8" s="163"/>
      <c r="G8" s="163"/>
      <c r="H8" s="163"/>
      <c r="I8" s="163"/>
      <c r="J8" s="163"/>
      <c r="K8" s="164"/>
    </row>
    <row r="9" spans="1:11">
      <c r="A9" s="7"/>
      <c r="B9" s="163"/>
      <c r="C9" s="163"/>
      <c r="D9" s="163"/>
      <c r="E9" s="163"/>
      <c r="F9" s="163"/>
      <c r="G9" s="163"/>
      <c r="H9" s="163"/>
      <c r="I9" s="163"/>
      <c r="J9" s="163"/>
      <c r="K9" s="164"/>
    </row>
    <row r="10" spans="1:11">
      <c r="A10" s="8"/>
      <c r="B10" s="165"/>
      <c r="C10" s="165"/>
      <c r="D10" s="165"/>
      <c r="E10" s="165"/>
      <c r="F10" s="165"/>
      <c r="G10" s="165"/>
      <c r="H10" s="165"/>
      <c r="I10" s="165"/>
      <c r="J10" s="165"/>
      <c r="K10" s="166"/>
    </row>
    <row r="11" spans="1:11">
      <c r="A11" s="153" t="s">
        <v>3</v>
      </c>
      <c r="B11" s="154"/>
      <c r="C11" s="150" t="s">
        <v>4</v>
      </c>
      <c r="D11" s="157"/>
      <c r="E11" s="153" t="s">
        <v>5</v>
      </c>
      <c r="F11" s="154"/>
      <c r="G11" s="159"/>
      <c r="H11" s="153" t="s">
        <v>6</v>
      </c>
      <c r="I11" s="159"/>
      <c r="J11" s="132" t="s">
        <v>7</v>
      </c>
      <c r="K11" s="133"/>
    </row>
    <row r="12" spans="1:11">
      <c r="A12" s="155"/>
      <c r="B12" s="156"/>
      <c r="C12" s="151"/>
      <c r="D12" s="158"/>
      <c r="E12" s="155"/>
      <c r="F12" s="156"/>
      <c r="G12" s="160"/>
      <c r="H12" s="155"/>
      <c r="I12" s="160"/>
      <c r="J12" s="134"/>
      <c r="K12" s="135"/>
    </row>
    <row r="13" spans="1:11">
      <c r="A13" s="136" t="s">
        <v>13</v>
      </c>
      <c r="B13" s="137"/>
      <c r="C13" s="140" t="s">
        <v>17</v>
      </c>
      <c r="D13" s="141"/>
      <c r="E13" s="144">
        <v>72</v>
      </c>
      <c r="F13" s="145"/>
      <c r="G13" s="146"/>
      <c r="H13" s="144">
        <v>198</v>
      </c>
      <c r="I13" s="146"/>
      <c r="J13" s="150" t="s">
        <v>8</v>
      </c>
      <c r="K13" s="130" t="s">
        <v>9</v>
      </c>
    </row>
    <row r="14" spans="1:11">
      <c r="A14" s="138"/>
      <c r="B14" s="139"/>
      <c r="C14" s="142"/>
      <c r="D14" s="143"/>
      <c r="E14" s="147"/>
      <c r="F14" s="148"/>
      <c r="G14" s="149"/>
      <c r="H14" s="147"/>
      <c r="I14" s="149"/>
      <c r="J14" s="151"/>
      <c r="K14" s="131"/>
    </row>
    <row r="15" spans="1:11">
      <c r="A15" s="7"/>
      <c r="B15" s="9"/>
      <c r="C15" s="9"/>
      <c r="D15" s="9"/>
      <c r="E15" s="9"/>
      <c r="F15" s="9"/>
      <c r="G15" s="9"/>
      <c r="H15" s="9"/>
      <c r="I15" s="10"/>
      <c r="J15" s="11"/>
      <c r="K15" s="11"/>
    </row>
    <row r="16" spans="1:11">
      <c r="A16" s="39"/>
      <c r="B16" s="41" t="s">
        <v>24</v>
      </c>
      <c r="C16" s="15"/>
      <c r="D16" s="14"/>
      <c r="E16" s="15"/>
      <c r="F16" s="14"/>
      <c r="G16" s="14"/>
      <c r="H16" s="14"/>
      <c r="I16" s="16"/>
      <c r="J16" s="17"/>
      <c r="K16" s="11"/>
    </row>
    <row r="17" spans="1:11">
      <c r="A17" s="30"/>
      <c r="B17" s="27"/>
      <c r="C17" s="15"/>
      <c r="D17" s="14"/>
      <c r="E17" s="15"/>
      <c r="F17" s="14"/>
      <c r="G17" s="14"/>
      <c r="H17" s="14"/>
      <c r="I17" s="16"/>
      <c r="J17" s="17"/>
      <c r="K17" s="11"/>
    </row>
    <row r="18" spans="1:11">
      <c r="A18" s="39"/>
      <c r="B18" s="14">
        <v>21.1</v>
      </c>
      <c r="C18" s="15"/>
      <c r="D18" s="15" t="s">
        <v>14</v>
      </c>
      <c r="E18" s="13"/>
      <c r="F18" s="15">
        <v>2</v>
      </c>
      <c r="G18" s="14" t="s">
        <v>15</v>
      </c>
      <c r="H18" s="14">
        <f>SUM(B18*F18)</f>
        <v>42.2</v>
      </c>
      <c r="I18" s="16">
        <v>1</v>
      </c>
      <c r="J18" s="17">
        <f>SUM(H18*I18)</f>
        <v>42.2</v>
      </c>
      <c r="K18" s="11"/>
    </row>
    <row r="19" spans="1:11">
      <c r="A19" s="7"/>
      <c r="B19" s="27"/>
      <c r="C19" s="15"/>
      <c r="D19" s="14"/>
      <c r="E19" s="15"/>
      <c r="F19" s="14"/>
      <c r="G19" s="14"/>
      <c r="H19" s="14"/>
      <c r="I19" s="16"/>
      <c r="J19" s="17"/>
      <c r="K19" s="11"/>
    </row>
    <row r="20" spans="1:11">
      <c r="A20" s="43"/>
      <c r="B20" s="14">
        <v>14.97</v>
      </c>
      <c r="C20" s="15"/>
      <c r="D20" s="15" t="s">
        <v>14</v>
      </c>
      <c r="E20" s="13"/>
      <c r="F20" s="15">
        <v>2</v>
      </c>
      <c r="G20" s="14" t="s">
        <v>15</v>
      </c>
      <c r="H20" s="14">
        <f>SUM(B20*F20)</f>
        <v>29.94</v>
      </c>
      <c r="I20" s="16">
        <v>1</v>
      </c>
      <c r="J20" s="17">
        <f>SUM(H20*I20)</f>
        <v>29.94</v>
      </c>
      <c r="K20" s="11"/>
    </row>
    <row r="21" spans="1:11">
      <c r="A21" s="40"/>
      <c r="B21" s="27"/>
      <c r="C21" s="15"/>
      <c r="D21" s="15"/>
      <c r="E21" s="13"/>
      <c r="F21" s="15"/>
      <c r="G21" s="15"/>
      <c r="H21" s="14"/>
      <c r="I21" s="14"/>
      <c r="J21" s="17"/>
      <c r="K21" s="11"/>
    </row>
    <row r="22" spans="1:11">
      <c r="A22" s="7"/>
      <c r="B22" s="34"/>
      <c r="C22" s="31"/>
      <c r="D22" s="31"/>
      <c r="E22" s="35"/>
      <c r="F22" s="34"/>
      <c r="G22" s="34"/>
      <c r="H22" s="34"/>
      <c r="I22" s="38"/>
      <c r="J22" s="32"/>
      <c r="K22" s="11"/>
    </row>
    <row r="23" spans="1:11">
      <c r="A23" s="7"/>
      <c r="B23" s="28"/>
      <c r="C23" s="15"/>
      <c r="D23" s="15"/>
      <c r="E23" s="13"/>
      <c r="F23" s="15"/>
      <c r="G23" s="14"/>
      <c r="H23" s="13"/>
      <c r="I23" s="16"/>
      <c r="J23" s="17"/>
      <c r="K23" s="11"/>
    </row>
    <row r="24" spans="1:11">
      <c r="A24" s="7"/>
      <c r="B24" s="34"/>
      <c r="C24" s="31"/>
      <c r="D24" s="31"/>
      <c r="E24" s="35"/>
      <c r="F24" s="34"/>
      <c r="G24" s="34"/>
      <c r="H24" s="34"/>
      <c r="I24" s="38"/>
      <c r="J24" s="32"/>
      <c r="K24" s="11"/>
    </row>
    <row r="25" spans="1:11">
      <c r="A25" s="30"/>
      <c r="B25" s="28"/>
      <c r="C25" s="15"/>
      <c r="D25" s="15"/>
      <c r="E25" s="13"/>
      <c r="F25" s="15"/>
      <c r="G25" s="14"/>
      <c r="H25" s="13"/>
      <c r="I25" s="16"/>
      <c r="J25" s="17"/>
      <c r="K25" s="11"/>
    </row>
    <row r="26" spans="1:11">
      <c r="A26" s="30"/>
      <c r="B26" s="14"/>
      <c r="D26" s="15"/>
      <c r="E26" s="15"/>
      <c r="F26" s="14"/>
      <c r="G26" s="14"/>
      <c r="H26" s="14"/>
      <c r="I26" s="16"/>
      <c r="J26" s="17"/>
      <c r="K26" s="11"/>
    </row>
    <row r="27" spans="1:11">
      <c r="A27" s="7"/>
      <c r="B27" s="27"/>
      <c r="C27" s="15"/>
      <c r="D27" s="15"/>
      <c r="E27" s="13"/>
      <c r="F27" s="15"/>
      <c r="G27" s="15"/>
      <c r="H27" s="14"/>
      <c r="I27" s="14"/>
      <c r="J27" s="17"/>
      <c r="K27" s="11"/>
    </row>
    <row r="28" spans="1:11">
      <c r="A28" s="7"/>
      <c r="B28" s="14"/>
      <c r="D28" s="15"/>
      <c r="E28" s="15"/>
      <c r="F28" s="14"/>
      <c r="G28" s="14"/>
      <c r="H28" s="14"/>
      <c r="I28" s="16"/>
      <c r="J28" s="17"/>
      <c r="K28" s="11"/>
    </row>
    <row r="29" spans="1:11">
      <c r="A29" s="7"/>
      <c r="B29" s="28"/>
      <c r="C29" s="15"/>
      <c r="D29" s="15"/>
      <c r="E29" s="13"/>
      <c r="F29" s="15"/>
      <c r="G29" s="14"/>
      <c r="H29" s="13"/>
      <c r="I29" s="16"/>
      <c r="J29" s="17"/>
      <c r="K29" s="11"/>
    </row>
    <row r="30" spans="1:11">
      <c r="A30" s="7"/>
      <c r="B30" s="14"/>
      <c r="D30" s="15"/>
      <c r="E30" s="15"/>
      <c r="F30" s="14"/>
      <c r="G30" s="14"/>
      <c r="H30" s="14"/>
      <c r="I30" s="16"/>
      <c r="J30" s="17"/>
      <c r="K30" s="11"/>
    </row>
    <row r="31" spans="1:11">
      <c r="A31" s="7"/>
      <c r="B31" s="34"/>
      <c r="C31" s="31"/>
      <c r="D31" s="34"/>
      <c r="E31" s="31"/>
      <c r="F31" s="31"/>
      <c r="G31" s="31"/>
      <c r="H31" s="31"/>
      <c r="I31" s="31"/>
      <c r="J31" s="32"/>
      <c r="K31" s="11"/>
    </row>
    <row r="32" spans="1:11">
      <c r="A32" s="7"/>
      <c r="B32" s="37"/>
      <c r="C32" s="13"/>
      <c r="D32" s="13"/>
      <c r="E32" s="13"/>
      <c r="F32" s="13"/>
      <c r="G32" s="13"/>
      <c r="H32" s="13"/>
      <c r="I32" s="13"/>
      <c r="J32" s="11"/>
      <c r="K32" s="11"/>
    </row>
    <row r="33" spans="1:11">
      <c r="A33" s="40"/>
      <c r="B33" s="28"/>
      <c r="C33" s="15"/>
      <c r="D33" s="15"/>
      <c r="E33" s="13"/>
      <c r="F33" s="15"/>
      <c r="G33" s="14"/>
      <c r="H33" s="13"/>
      <c r="I33" s="16"/>
      <c r="J33" s="17"/>
      <c r="K33" s="11"/>
    </row>
    <row r="34" spans="1:11">
      <c r="A34" s="7"/>
      <c r="B34" s="14"/>
      <c r="C34" s="15"/>
      <c r="D34" s="15"/>
      <c r="E34" s="13"/>
      <c r="F34" s="15"/>
      <c r="G34" s="14"/>
      <c r="H34" s="14"/>
      <c r="I34" s="16"/>
      <c r="J34" s="17"/>
      <c r="K34" s="11"/>
    </row>
    <row r="35" spans="1:11">
      <c r="A35" s="7"/>
      <c r="B35" s="27"/>
      <c r="C35" s="15"/>
      <c r="D35" s="15"/>
      <c r="E35" s="13"/>
      <c r="F35" s="15"/>
      <c r="G35" s="15"/>
      <c r="H35" s="14"/>
      <c r="I35" s="14"/>
      <c r="J35" s="17"/>
      <c r="K35" s="11"/>
    </row>
    <row r="36" spans="1:11">
      <c r="A36" s="7"/>
      <c r="B36" s="37"/>
      <c r="C36" s="13"/>
      <c r="D36" s="13"/>
      <c r="E36" s="13"/>
      <c r="F36" s="13"/>
      <c r="G36" s="13"/>
      <c r="H36" s="13"/>
      <c r="I36" s="13"/>
      <c r="J36" s="11"/>
      <c r="K36" s="11"/>
    </row>
    <row r="37" spans="1:11">
      <c r="A37" s="7"/>
      <c r="B37" s="28"/>
      <c r="C37" s="15"/>
      <c r="D37" s="15"/>
      <c r="E37" s="13"/>
      <c r="F37" s="15"/>
      <c r="G37" s="14"/>
      <c r="H37" s="13"/>
      <c r="I37" s="16"/>
      <c r="J37" s="17"/>
      <c r="K37" s="11"/>
    </row>
    <row r="38" spans="1:11">
      <c r="A38" s="7"/>
      <c r="B38" s="14"/>
      <c r="C38" s="15"/>
      <c r="D38" s="15"/>
      <c r="E38" s="13"/>
      <c r="F38" s="15"/>
      <c r="G38" s="14"/>
      <c r="H38" s="14"/>
      <c r="I38" s="16"/>
      <c r="J38" s="17"/>
      <c r="K38" s="11"/>
    </row>
    <row r="39" spans="1:11">
      <c r="A39" s="30"/>
      <c r="B39" s="27"/>
      <c r="C39" s="15"/>
      <c r="D39" s="15"/>
      <c r="E39" s="13"/>
      <c r="F39" s="15"/>
      <c r="G39" s="15"/>
      <c r="H39" s="14"/>
      <c r="I39" s="14"/>
      <c r="J39" s="17"/>
      <c r="K39" s="11"/>
    </row>
    <row r="40" spans="1:11">
      <c r="A40" s="30"/>
      <c r="B40" s="37"/>
      <c r="C40" s="13"/>
      <c r="D40" s="13"/>
      <c r="E40" s="13"/>
      <c r="F40" s="13"/>
      <c r="G40" s="13"/>
      <c r="H40" s="13"/>
      <c r="I40" s="13"/>
      <c r="J40" s="11"/>
      <c r="K40" s="11"/>
    </row>
    <row r="41" spans="1:11">
      <c r="A41" s="7"/>
      <c r="B41" s="28"/>
      <c r="C41" s="15"/>
      <c r="D41" s="15"/>
      <c r="E41" s="13"/>
      <c r="F41" s="15"/>
      <c r="G41" s="14"/>
      <c r="H41" s="13"/>
      <c r="I41" s="16"/>
      <c r="J41" s="17"/>
      <c r="K41" s="11"/>
    </row>
    <row r="42" spans="1:11">
      <c r="A42" s="7"/>
      <c r="B42" s="14"/>
      <c r="C42" s="15"/>
      <c r="D42" s="15"/>
      <c r="E42" s="13"/>
      <c r="F42" s="15"/>
      <c r="G42" s="14"/>
      <c r="H42" s="14"/>
      <c r="I42" s="16"/>
      <c r="J42" s="17"/>
      <c r="K42" s="11"/>
    </row>
    <row r="43" spans="1:11">
      <c r="A43" s="7"/>
      <c r="B43" s="29"/>
      <c r="C43" s="9"/>
      <c r="D43" s="9"/>
      <c r="E43" s="9"/>
      <c r="F43" s="9"/>
      <c r="G43" s="9"/>
      <c r="H43" s="9"/>
      <c r="I43" s="9"/>
      <c r="J43" s="11"/>
      <c r="K43" s="11"/>
    </row>
    <row r="44" spans="1:11">
      <c r="A44" s="7"/>
      <c r="B44" s="37"/>
      <c r="C44" s="13"/>
      <c r="D44" s="13"/>
      <c r="E44" s="13"/>
      <c r="F44" s="13"/>
      <c r="G44" s="13"/>
      <c r="H44" s="13"/>
      <c r="I44" s="13"/>
      <c r="J44" s="11"/>
      <c r="K44" s="11"/>
    </row>
    <row r="45" spans="1:11">
      <c r="A45" s="7"/>
      <c r="B45" s="28"/>
      <c r="C45" s="15"/>
      <c r="D45" s="15"/>
      <c r="E45" s="13"/>
      <c r="F45" s="15"/>
      <c r="G45" s="14"/>
      <c r="H45" s="13"/>
      <c r="I45" s="16"/>
      <c r="J45" s="17"/>
      <c r="K45" s="11"/>
    </row>
    <row r="46" spans="1:11">
      <c r="A46" s="7"/>
      <c r="B46" s="14"/>
      <c r="C46" s="15"/>
      <c r="D46" s="15"/>
      <c r="E46" s="13"/>
      <c r="F46" s="15"/>
      <c r="G46" s="14"/>
      <c r="H46" s="14"/>
      <c r="I46" s="16"/>
      <c r="J46" s="17"/>
      <c r="K46" s="11"/>
    </row>
    <row r="47" spans="1:11">
      <c r="A47" s="7"/>
      <c r="B47" s="9"/>
      <c r="C47" s="9"/>
      <c r="D47" s="9"/>
      <c r="E47" s="9"/>
      <c r="F47" s="9"/>
      <c r="G47" s="15"/>
      <c r="H47" s="14"/>
      <c r="I47" s="14"/>
      <c r="J47" s="17"/>
      <c r="K47" s="11"/>
    </row>
    <row r="48" spans="1:11">
      <c r="A48" s="7"/>
      <c r="B48" s="37"/>
      <c r="C48" s="13"/>
      <c r="D48" s="13"/>
      <c r="E48" s="13"/>
      <c r="F48" s="13"/>
      <c r="G48" s="13"/>
      <c r="H48" s="13"/>
      <c r="I48" s="13"/>
      <c r="J48" s="11"/>
      <c r="K48" s="11"/>
    </row>
    <row r="49" spans="1:11">
      <c r="A49" s="7"/>
      <c r="B49" s="28"/>
      <c r="C49" s="15"/>
      <c r="D49" s="15"/>
      <c r="E49" s="13"/>
      <c r="F49" s="15"/>
      <c r="G49" s="14"/>
      <c r="H49" s="13"/>
      <c r="I49" s="16"/>
      <c r="J49" s="17"/>
      <c r="K49" s="11"/>
    </row>
    <row r="50" spans="1:11">
      <c r="A50" s="7"/>
      <c r="B50" s="14"/>
      <c r="C50" s="15"/>
      <c r="D50" s="15"/>
      <c r="E50" s="13"/>
      <c r="F50" s="15"/>
      <c r="G50" s="14"/>
      <c r="H50" s="14"/>
      <c r="I50" s="16"/>
      <c r="J50" s="17"/>
      <c r="K50" s="11"/>
    </row>
    <row r="51" spans="1:11">
      <c r="A51" s="7"/>
      <c r="B51" s="37"/>
      <c r="C51" s="13"/>
      <c r="D51" s="13"/>
      <c r="E51" s="13"/>
      <c r="F51" s="13"/>
      <c r="G51" s="13"/>
      <c r="H51" s="13"/>
      <c r="I51" s="13"/>
      <c r="J51" s="11"/>
      <c r="K51" s="11"/>
    </row>
    <row r="52" spans="1:11">
      <c r="A52" s="7"/>
      <c r="B52" s="28"/>
      <c r="C52" s="15"/>
      <c r="D52" s="15"/>
      <c r="E52" s="13"/>
      <c r="F52" s="15"/>
      <c r="G52" s="14"/>
      <c r="H52" s="13"/>
      <c r="I52" s="16"/>
      <c r="J52" s="17"/>
      <c r="K52" s="11"/>
    </row>
    <row r="53" spans="1:11">
      <c r="A53" s="7"/>
      <c r="B53" s="14"/>
      <c r="C53" s="15"/>
      <c r="D53" s="15"/>
      <c r="E53" s="13"/>
      <c r="F53" s="15"/>
      <c r="G53" s="14"/>
      <c r="H53" s="14"/>
      <c r="I53" s="16"/>
      <c r="J53" s="17"/>
      <c r="K53" s="11"/>
    </row>
    <row r="54" spans="1:11">
      <c r="A54" s="7"/>
      <c r="B54" s="34"/>
      <c r="C54" s="31"/>
      <c r="D54" s="34"/>
      <c r="E54" s="31"/>
      <c r="F54" s="31"/>
      <c r="G54" s="31"/>
      <c r="H54" s="31"/>
      <c r="I54" s="31"/>
      <c r="J54" s="32"/>
      <c r="K54" s="11"/>
    </row>
    <row r="55" spans="1:11">
      <c r="A55" s="7"/>
      <c r="B55" s="29"/>
      <c r="C55" s="9"/>
      <c r="D55" s="9"/>
      <c r="E55" s="9"/>
      <c r="F55" s="9"/>
      <c r="G55" s="9"/>
      <c r="H55" s="9"/>
      <c r="I55" s="9"/>
      <c r="J55" s="11"/>
      <c r="K55" s="11"/>
    </row>
    <row r="56" spans="1:11">
      <c r="A56" s="7"/>
      <c r="B56" s="9"/>
      <c r="C56" s="9"/>
      <c r="D56" s="9"/>
      <c r="E56" s="9"/>
      <c r="F56" s="9"/>
      <c r="G56" s="9"/>
      <c r="H56" s="9"/>
      <c r="I56" s="33"/>
      <c r="J56" s="18"/>
      <c r="K56" s="11"/>
    </row>
    <row r="57" spans="1:11">
      <c r="A57" s="7"/>
      <c r="B57" s="9"/>
      <c r="C57" s="9"/>
      <c r="D57" s="9"/>
      <c r="E57" s="9"/>
      <c r="F57" s="9"/>
      <c r="G57" s="9"/>
      <c r="H57" s="9"/>
      <c r="I57" s="33"/>
      <c r="J57" s="18"/>
      <c r="K57" s="11"/>
    </row>
    <row r="58" spans="1:11">
      <c r="A58" s="7"/>
      <c r="B58" s="9"/>
      <c r="C58" s="9"/>
      <c r="D58" s="9"/>
      <c r="E58" s="9"/>
      <c r="F58" s="9"/>
      <c r="G58" s="9"/>
      <c r="H58" s="9"/>
      <c r="I58" s="33"/>
      <c r="J58" s="18"/>
      <c r="K58" s="11"/>
    </row>
    <row r="59" spans="1:11">
      <c r="A59" s="7"/>
      <c r="B59" s="9"/>
      <c r="C59" s="9"/>
      <c r="D59" s="9"/>
      <c r="E59" s="9"/>
      <c r="F59" s="9"/>
      <c r="G59" s="9"/>
      <c r="H59" s="9"/>
      <c r="I59" s="9" t="s">
        <v>10</v>
      </c>
      <c r="J59" s="18">
        <f>SUM(J15:J58)</f>
        <v>72.14</v>
      </c>
      <c r="K59" s="18">
        <f>SUM(J59)</f>
        <v>72.14</v>
      </c>
    </row>
    <row r="60" spans="1:11">
      <c r="A60" s="19" t="s">
        <v>11</v>
      </c>
      <c r="B60" s="20"/>
      <c r="C60" s="20"/>
      <c r="D60" s="20"/>
      <c r="E60" s="20" t="s">
        <v>12</v>
      </c>
      <c r="F60" s="20"/>
      <c r="G60" s="20"/>
      <c r="H60" s="20"/>
      <c r="I60" s="21"/>
      <c r="J60" s="11"/>
      <c r="K60" s="11"/>
    </row>
    <row r="61" spans="1:11">
      <c r="A61" s="19"/>
      <c r="B61" s="20"/>
      <c r="C61" s="20"/>
      <c r="D61" s="20"/>
      <c r="E61" s="20"/>
      <c r="F61" s="20"/>
      <c r="G61" s="20"/>
      <c r="H61" s="20"/>
      <c r="I61" s="21"/>
      <c r="J61" s="11"/>
      <c r="K61" s="11"/>
    </row>
    <row r="62" spans="1:11">
      <c r="A62" s="22"/>
      <c r="B62" s="23"/>
      <c r="C62" s="23"/>
      <c r="D62" s="23"/>
      <c r="E62" s="23"/>
      <c r="F62" s="23"/>
      <c r="G62" s="23"/>
      <c r="H62" s="23"/>
      <c r="I62" s="24"/>
      <c r="J62" s="25"/>
      <c r="K62" s="26"/>
    </row>
  </sheetData>
  <mergeCells count="14">
    <mergeCell ref="K13:K14"/>
    <mergeCell ref="A2:B2"/>
    <mergeCell ref="B4:K4"/>
    <mergeCell ref="A11:B12"/>
    <mergeCell ref="C11:D12"/>
    <mergeCell ref="E11:G12"/>
    <mergeCell ref="H11:I12"/>
    <mergeCell ref="J11:K12"/>
    <mergeCell ref="B5:K10"/>
    <mergeCell ref="A13:B14"/>
    <mergeCell ref="C13:D14"/>
    <mergeCell ref="E13:G14"/>
    <mergeCell ref="H13:I14"/>
    <mergeCell ref="J13:J14"/>
  </mergeCells>
  <pageMargins left="0.98425196850393704" right="0.19685039370078741" top="0.19685039370078741" bottom="0.19685039370078741" header="0" footer="0"/>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PONUDA</vt:lpstr>
      <vt:lpstr>C.I. - DOD. RAD. - ZID. RAD.</vt:lpstr>
      <vt:lpstr>C.III. - DOD. RAD. - BRAV. RAD.</vt:lpstr>
      <vt:lpstr>PONUDA!Podrucje_ispisa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Nevenka-tddgradnja</dc:creator>
  <cp:lastModifiedBy>Korisnik</cp:lastModifiedBy>
  <cp:lastPrinted>2022-07-11T07:24:21Z</cp:lastPrinted>
  <dcterms:created xsi:type="dcterms:W3CDTF">2017-05-18T06:24:02Z</dcterms:created>
  <dcterms:modified xsi:type="dcterms:W3CDTF">2022-11-21T08:13:33Z</dcterms:modified>
</cp:coreProperties>
</file>